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713DC2B-9B4A-482F-8183-6144230BD5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Φύλλο1!$A$1:$AD$43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" l="1"/>
  <c r="V30" i="1"/>
  <c r="W30" i="1"/>
  <c r="X30" i="1"/>
  <c r="Y30" i="1"/>
  <c r="Z30" i="1"/>
  <c r="AB30" i="1"/>
  <c r="R36" i="1"/>
  <c r="V36" i="1"/>
  <c r="W36" i="1"/>
  <c r="X36" i="1"/>
  <c r="Y36" i="1"/>
  <c r="Z36" i="1"/>
  <c r="AB36" i="1"/>
  <c r="R29" i="1"/>
  <c r="V29" i="1"/>
  <c r="W29" i="1"/>
  <c r="X29" i="1"/>
  <c r="Y29" i="1"/>
  <c r="Z29" i="1"/>
  <c r="AB29" i="1"/>
  <c r="R27" i="1"/>
  <c r="V27" i="1"/>
  <c r="W27" i="1"/>
  <c r="X27" i="1"/>
  <c r="Y27" i="1"/>
  <c r="Z27" i="1"/>
  <c r="AB27" i="1"/>
  <c r="R28" i="1"/>
  <c r="V28" i="1"/>
  <c r="W28" i="1"/>
  <c r="X28" i="1"/>
  <c r="Y28" i="1"/>
  <c r="Z28" i="1"/>
  <c r="AB28" i="1"/>
  <c r="R33" i="1"/>
  <c r="V33" i="1"/>
  <c r="W33" i="1"/>
  <c r="X33" i="1"/>
  <c r="Y33" i="1"/>
  <c r="Z33" i="1"/>
  <c r="AB33" i="1"/>
  <c r="R32" i="1"/>
  <c r="V32" i="1"/>
  <c r="W32" i="1"/>
  <c r="X32" i="1"/>
  <c r="Y32" i="1"/>
  <c r="Z32" i="1"/>
  <c r="AB32" i="1"/>
  <c r="R26" i="1"/>
  <c r="V26" i="1"/>
  <c r="W26" i="1"/>
  <c r="X26" i="1"/>
  <c r="Y26" i="1"/>
  <c r="Z26" i="1"/>
  <c r="AB26" i="1"/>
  <c r="R35" i="1"/>
  <c r="V35" i="1"/>
  <c r="W35" i="1"/>
  <c r="X35" i="1"/>
  <c r="Y35" i="1"/>
  <c r="Z35" i="1"/>
  <c r="AB35" i="1"/>
  <c r="AB24" i="1"/>
  <c r="R24" i="1"/>
  <c r="U21" i="1"/>
  <c r="T18" i="1"/>
  <c r="T10" i="1"/>
  <c r="T12" i="1"/>
  <c r="AB34" i="1"/>
  <c r="AB16" i="1"/>
  <c r="AB31" i="1"/>
  <c r="AB14" i="1"/>
  <c r="AB25" i="1"/>
  <c r="AB13" i="1"/>
  <c r="AB12" i="1"/>
  <c r="AB19" i="1"/>
  <c r="AB20" i="1"/>
  <c r="AB22" i="1"/>
  <c r="AB18" i="1"/>
  <c r="AB11" i="1"/>
  <c r="AB21" i="1"/>
  <c r="AB10" i="1"/>
  <c r="AB23" i="1"/>
  <c r="AB15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Z16" i="1"/>
  <c r="Z31" i="1"/>
  <c r="Z14" i="1"/>
  <c r="Z25" i="1"/>
  <c r="Z13" i="1"/>
  <c r="Z12" i="1"/>
  <c r="Z19" i="1"/>
  <c r="Z20" i="1"/>
  <c r="Z22" i="1"/>
  <c r="Z34" i="1"/>
  <c r="Z18" i="1"/>
  <c r="Z11" i="1"/>
  <c r="Z21" i="1"/>
  <c r="Z10" i="1"/>
  <c r="Z23" i="1"/>
  <c r="Z15" i="1"/>
  <c r="Z45" i="1"/>
  <c r="Z46" i="1"/>
  <c r="Z47" i="1"/>
  <c r="Z48" i="1"/>
  <c r="Z49" i="1"/>
  <c r="Z50" i="1"/>
  <c r="Z51" i="1"/>
  <c r="Z52" i="1"/>
  <c r="Z53" i="1"/>
  <c r="Z54" i="1"/>
  <c r="Z55" i="1"/>
  <c r="Z56" i="1"/>
  <c r="Y16" i="1"/>
  <c r="Y31" i="1"/>
  <c r="Y14" i="1"/>
  <c r="Y25" i="1"/>
  <c r="Y13" i="1"/>
  <c r="Y12" i="1"/>
  <c r="Y19" i="1"/>
  <c r="Y20" i="1"/>
  <c r="Y22" i="1"/>
  <c r="Y34" i="1"/>
  <c r="Y18" i="1"/>
  <c r="Y11" i="1"/>
  <c r="Y21" i="1"/>
  <c r="Y10" i="1"/>
  <c r="Y23" i="1"/>
  <c r="Y15" i="1"/>
  <c r="Y45" i="1"/>
  <c r="Y46" i="1"/>
  <c r="Y47" i="1"/>
  <c r="Y48" i="1"/>
  <c r="Y49" i="1"/>
  <c r="Y50" i="1"/>
  <c r="Y51" i="1"/>
  <c r="Y52" i="1"/>
  <c r="Y53" i="1"/>
  <c r="Y54" i="1"/>
  <c r="Y55" i="1"/>
  <c r="Y56" i="1"/>
  <c r="X16" i="1"/>
  <c r="X31" i="1"/>
  <c r="X14" i="1"/>
  <c r="X25" i="1"/>
  <c r="X13" i="1"/>
  <c r="X12" i="1"/>
  <c r="X19" i="1"/>
  <c r="X20" i="1"/>
  <c r="X22" i="1"/>
  <c r="X34" i="1"/>
  <c r="X18" i="1"/>
  <c r="X11" i="1"/>
  <c r="X21" i="1"/>
  <c r="X10" i="1"/>
  <c r="X23" i="1"/>
  <c r="X15" i="1"/>
  <c r="X45" i="1"/>
  <c r="X46" i="1"/>
  <c r="X47" i="1"/>
  <c r="X48" i="1"/>
  <c r="X49" i="1"/>
  <c r="X50" i="1"/>
  <c r="X51" i="1"/>
  <c r="X52" i="1"/>
  <c r="X53" i="1"/>
  <c r="X54" i="1"/>
  <c r="X55" i="1"/>
  <c r="X56" i="1"/>
  <c r="W16" i="1"/>
  <c r="W31" i="1"/>
  <c r="W14" i="1"/>
  <c r="W25" i="1"/>
  <c r="W13" i="1"/>
  <c r="W12" i="1"/>
  <c r="W19" i="1"/>
  <c r="W20" i="1"/>
  <c r="W22" i="1"/>
  <c r="W34" i="1"/>
  <c r="W18" i="1"/>
  <c r="W11" i="1"/>
  <c r="W21" i="1"/>
  <c r="W10" i="1"/>
  <c r="W23" i="1"/>
  <c r="W15" i="1"/>
  <c r="W45" i="1"/>
  <c r="W46" i="1"/>
  <c r="W47" i="1"/>
  <c r="W48" i="1"/>
  <c r="W49" i="1"/>
  <c r="W50" i="1"/>
  <c r="W51" i="1"/>
  <c r="W52" i="1"/>
  <c r="W53" i="1"/>
  <c r="W54" i="1"/>
  <c r="W55" i="1"/>
  <c r="W56" i="1"/>
  <c r="V16" i="1"/>
  <c r="V31" i="1"/>
  <c r="V14" i="1"/>
  <c r="V25" i="1"/>
  <c r="V13" i="1"/>
  <c r="V12" i="1"/>
  <c r="V19" i="1"/>
  <c r="V22" i="1"/>
  <c r="V34" i="1"/>
  <c r="V18" i="1"/>
  <c r="V11" i="1"/>
  <c r="V21" i="1"/>
  <c r="V10" i="1"/>
  <c r="V23" i="1"/>
  <c r="V15" i="1"/>
  <c r="V45" i="1"/>
  <c r="V46" i="1"/>
  <c r="V47" i="1"/>
  <c r="V48" i="1"/>
  <c r="V49" i="1"/>
  <c r="V50" i="1"/>
  <c r="V51" i="1"/>
  <c r="V52" i="1"/>
  <c r="V53" i="1"/>
  <c r="V54" i="1"/>
  <c r="V55" i="1"/>
  <c r="V56" i="1"/>
  <c r="U45" i="1"/>
  <c r="U46" i="1"/>
  <c r="U47" i="1"/>
  <c r="U48" i="1"/>
  <c r="U49" i="1"/>
  <c r="U50" i="1"/>
  <c r="U51" i="1"/>
  <c r="U52" i="1"/>
  <c r="U53" i="1"/>
  <c r="U54" i="1"/>
  <c r="U55" i="1"/>
  <c r="U56" i="1"/>
  <c r="T45" i="1"/>
  <c r="T46" i="1"/>
  <c r="T47" i="1"/>
  <c r="T48" i="1"/>
  <c r="T49" i="1"/>
  <c r="T50" i="1"/>
  <c r="T51" i="1"/>
  <c r="T52" i="1"/>
  <c r="T53" i="1"/>
  <c r="T54" i="1"/>
  <c r="T55" i="1"/>
  <c r="T56" i="1"/>
  <c r="R16" i="1"/>
  <c r="R31" i="1"/>
  <c r="R14" i="1"/>
  <c r="R25" i="1"/>
  <c r="R13" i="1"/>
  <c r="R12" i="1"/>
  <c r="R19" i="1"/>
  <c r="R20" i="1"/>
  <c r="R22" i="1"/>
  <c r="R34" i="1"/>
  <c r="R18" i="1"/>
  <c r="R11" i="1"/>
  <c r="R21" i="1"/>
  <c r="R10" i="1"/>
  <c r="R23" i="1"/>
  <c r="R15" i="1"/>
  <c r="R45" i="1"/>
  <c r="R46" i="1"/>
  <c r="R47" i="1"/>
  <c r="R48" i="1"/>
  <c r="R49" i="1"/>
  <c r="R50" i="1"/>
  <c r="R51" i="1"/>
  <c r="R52" i="1"/>
  <c r="R53" i="1"/>
  <c r="R54" i="1"/>
  <c r="R55" i="1"/>
  <c r="R56" i="1"/>
  <c r="AB17" i="1"/>
  <c r="Z17" i="1"/>
  <c r="Y17" i="1"/>
  <c r="X17" i="1"/>
  <c r="W17" i="1"/>
  <c r="V17" i="1"/>
  <c r="R17" i="1"/>
  <c r="AC36" i="1" l="1"/>
  <c r="AC32" i="1"/>
  <c r="AC26" i="1"/>
  <c r="AC29" i="1"/>
  <c r="AC27" i="1"/>
  <c r="AC28" i="1"/>
  <c r="AC33" i="1"/>
  <c r="AC35" i="1"/>
  <c r="AC30" i="1"/>
  <c r="AC17" i="1"/>
  <c r="AC54" i="1"/>
  <c r="AC24" i="1"/>
  <c r="AC23" i="1"/>
  <c r="AC52" i="1"/>
  <c r="AC19" i="1"/>
  <c r="AC49" i="1"/>
  <c r="AC12" i="1"/>
  <c r="AC56" i="1"/>
  <c r="AC47" i="1"/>
  <c r="AC48" i="1"/>
  <c r="AC25" i="1"/>
  <c r="AC18" i="1"/>
  <c r="AC45" i="1"/>
  <c r="AC34" i="1"/>
  <c r="AC55" i="1"/>
  <c r="AC46" i="1"/>
  <c r="AC31" i="1"/>
  <c r="AC53" i="1"/>
  <c r="AC51" i="1"/>
  <c r="AC13" i="1"/>
  <c r="AC50" i="1"/>
  <c r="AC22" i="1"/>
  <c r="AC21" i="1"/>
  <c r="AC20" i="1"/>
  <c r="AC16" i="1"/>
  <c r="AC15" i="1"/>
  <c r="AC14" i="1"/>
  <c r="AC11" i="1"/>
  <c r="AC10" i="1"/>
</calcChain>
</file>

<file path=xl/sharedStrings.xml><?xml version="1.0" encoding="utf-8"?>
<sst xmlns="http://schemas.openxmlformats.org/spreadsheetml/2006/main" count="222" uniqueCount="101">
  <si>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</si>
  <si>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</si>
  <si>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</si>
  <si>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</si>
  <si>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</si>
  <si>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</si>
  <si>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Σειρά Κατάταξης</t>
  </si>
  <si>
    <t>ΤΕΚΝΟ ΠΟΛΥΤΕΚΝΗΣ ΟΙΚΟΓΕΝΕΙΑΣ (αριθμ. τέκνων)</t>
  </si>
  <si>
    <t>ΤΡΙΤΕΚΝΟΣ 
(αριθμ. τέκνων)</t>
  </si>
  <si>
    <t>ΤΕΚΝΟ ΤΡΙΤΕΚΝΗΣ ΟΙΚΟΓΕΝΕΙΑΣ(αριθμ. τέκνων)</t>
  </si>
  <si>
    <t xml:space="preserve">ΑΝΗΛΙΚΑ ΤΕΚΝΑ
(αριθμ. ανήλικων τέκνων) </t>
  </si>
  <si>
    <t>ΓΟΝΕΑΣ ΜΟΝΟΓΟΝΕΙΚΗΣ ΟΙΚΟΓΕΝΕΙΑΣ   (αρ. τέκνων) (αριθμ. τέκνων)</t>
  </si>
  <si>
    <t>ΤΕΚΝΟ ΜΟΝΟΓΟΝΕΙΚΗΣ ΟΙΚΟΓΕΝΕΙΑΣ(αριθμ. τέκνων)</t>
  </si>
  <si>
    <t>ΗΛΙΚΙΑ</t>
  </si>
  <si>
    <t>ΕΜΠΕΙΡΙΑ (σε μήνες)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</si>
  <si>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</si>
  <si>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</si>
  <si>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</si>
  <si>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</si>
  <si>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</si>
  <si>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</si>
  <si>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</si>
  <si>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</si>
  <si>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</si>
  <si>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t>(6)</t>
  </si>
  <si>
    <t>(7)</t>
  </si>
  <si>
    <t>(8)</t>
  </si>
  <si>
    <t>(9)</t>
  </si>
  <si>
    <t>(10)</t>
  </si>
  <si>
    <t>(11)</t>
  </si>
  <si>
    <t>(1)</t>
  </si>
  <si>
    <t>ΣΥΝΟΛΟ ΜΟΝΑΔΩΝ</t>
  </si>
  <si>
    <t>Ναι</t>
  </si>
  <si>
    <t>Α</t>
  </si>
  <si>
    <t>Β</t>
  </si>
  <si>
    <t>Γ</t>
  </si>
  <si>
    <t>Δ</t>
  </si>
  <si>
    <t>Ε</t>
  </si>
  <si>
    <t>ΑΙΘΟΥΣΕΣ</t>
  </si>
  <si>
    <t>ΠΟΛΥΤΕΚΝΟΣ
(αριθμ. τέκνων)</t>
  </si>
  <si>
    <t>(2)</t>
  </si>
  <si>
    <t>(3)</t>
  </si>
  <si>
    <t xml:space="preserve"> (4)</t>
  </si>
  <si>
    <t xml:space="preserve"> (5)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</si>
  <si>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</si>
  <si>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</si>
  <si>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</si>
  <si>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ΑΡ. ΠΡΩΤ. ΑΙΤΗΣΗΣ</t>
  </si>
  <si>
    <t>ΥΠΟΨΗΦΙΩΝ ΚΑΤΗΓΟΡΙΑΣ ΥΕ</t>
  </si>
  <si>
    <t>Φορέας : ΔΗΜΟΣ ΣΟΥΛΙΟΥ</t>
  </si>
  <si>
    <t>Έδρα Υπηρεσίας : ΠΑΡΑΜΥΘΙΑ</t>
  </si>
  <si>
    <t>ΠΡΟΣΛΗΨΗ ΠΡΟΣΩΠΙΚΟΥ ΜΕ ΣΥΜΒΑΣΗ ΟΡΙΣΜΕΝΟΥ ΧΡΟΝΟΥ (ΜΕΡΙΚΗΣ ΑΠΑΣΧΟΛΗΣΗΣ)</t>
  </si>
  <si>
    <t>Ειδικότητα :  ΥΕ Καθαριστές-στριεςσχολικών μονάδων</t>
  </si>
  <si>
    <t>A/A</t>
  </si>
  <si>
    <t>1.</t>
  </si>
  <si>
    <t>2.</t>
  </si>
  <si>
    <t>3.</t>
  </si>
  <si>
    <t>ΜΑΡΑΖΟΠΟΥΛΟΣ</t>
  </si>
  <si>
    <t>ΑΘΑΝΑΣΙΟΣ</t>
  </si>
  <si>
    <r>
      <rPr>
        <b/>
        <u/>
        <sz val="11"/>
        <color indexed="8"/>
        <rFont val="Calibri"/>
        <family val="2"/>
        <charset val="161"/>
      </rPr>
      <t>Η ΕΠΙΤΡΟΠΗ</t>
    </r>
    <r>
      <rPr>
        <b/>
        <sz val="11"/>
        <color indexed="8"/>
        <rFont val="Calibri"/>
        <family val="2"/>
        <charset val="161"/>
      </rPr>
      <t>:</t>
    </r>
  </si>
  <si>
    <t>ΠΡΟΕΔΡΟΣ:</t>
  </si>
  <si>
    <t>ΜΕΛΟΣ:</t>
  </si>
  <si>
    <t>ΝΙΚΟΛΑΟΣ</t>
  </si>
  <si>
    <t>ΝΑΙ</t>
  </si>
  <si>
    <t>NAI</t>
  </si>
  <si>
    <t>ΠΙΝΑΚΑΣ ΚΑΤΑΤΑΞΗΣ ΥΠΟΨΗΦΙΩΝ</t>
  </si>
  <si>
    <t>Διάρκεια Σύμβασης :  ΔΙΔΑΚΤΙΚΟ ΕΤΟΣ 2024-2025</t>
  </si>
  <si>
    <t>Παραμυθιά, 09/08/2024</t>
  </si>
  <si>
    <t>Υπ' αριθμ. Σ.Ο.Χ. : 12432/25-07-2024</t>
  </si>
  <si>
    <t>12771/1-8-2024</t>
  </si>
  <si>
    <t>13006/7-8-2024</t>
  </si>
  <si>
    <t>12955/6-8-2024</t>
  </si>
  <si>
    <t>12973/6-8-2024</t>
  </si>
  <si>
    <t>12949/6-8-2024</t>
  </si>
  <si>
    <t>12996/7-8-2024</t>
  </si>
  <si>
    <t>12829/2-8-2024</t>
  </si>
  <si>
    <t>12547/29-7-2024</t>
  </si>
  <si>
    <t>13015/8-8-2024</t>
  </si>
  <si>
    <t>12862/2-8-2024</t>
  </si>
  <si>
    <t>12611/30-7-2024</t>
  </si>
  <si>
    <t>12546/29-7-2024</t>
  </si>
  <si>
    <t>12790/1-8-2024</t>
  </si>
  <si>
    <t>12997/7-8-2024</t>
  </si>
  <si>
    <t>12974/6-8-2024</t>
  </si>
  <si>
    <t>12925/5-8-2024</t>
  </si>
  <si>
    <t>12828/2-8-2024</t>
  </si>
  <si>
    <t>12859/2-8-2024</t>
  </si>
  <si>
    <t>12861/2-8-2024</t>
  </si>
  <si>
    <t>12938/6-8-2024</t>
  </si>
  <si>
    <t>12931/5-8-2024</t>
  </si>
  <si>
    <t>12842/2-8-2024</t>
  </si>
  <si>
    <t>12843/3-8-2024</t>
  </si>
  <si>
    <t>12840/2-8-2024</t>
  </si>
  <si>
    <t>12841/2-8-2024</t>
  </si>
  <si>
    <t>12932/5-8-2024</t>
  </si>
  <si>
    <t>12716/31-7-2024</t>
  </si>
  <si>
    <t>ΦΙΛΗ</t>
  </si>
  <si>
    <t>ΑΝΤΙΓΟΝΗ</t>
  </si>
  <si>
    <t xml:space="preserve">ΜΑΝΟΣ </t>
  </si>
  <si>
    <t>ΑΡ. ΠΡ.: 13149</t>
  </si>
  <si>
    <t>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</si>
</sst>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sz val="11"/>
      <color indexed="8"/>
      <name val="Calibri"/>
      <family val="2"/>
      <charset val="161"/>
    </font>
    <font>
      <b/>
      <u/>
      <sz val="11"/>
      <color indexed="8"/>
      <name val="Calibri"/>
      <family val="2"/>
      <charset val="161"/>
    </font>
    <font>
      <b/>
      <sz val="11"/>
      <color indexed="12"/>
      <name val="Arial Greek"/>
      <charset val="161"/>
    </font>
    <font>
      <b/>
      <sz val="11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b/>
      <sz val="7"/>
      <color rgb="FFFF0000"/>
      <name val="Arial Greek"/>
      <charset val="161"/>
    </font>
    <font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8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right" vertical="top" wrapText="1"/>
    </xf>
    <xf numFmtId="0" fontId="8" fillId="0" borderId="0" xfId="0" applyFont="1" applyAlignment="1" applyProtection="1">
      <alignment vertical="top" wrapText="1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5" fillId="2" borderId="2" xfId="0" applyFont="1" applyFill="1" applyBorder="1" applyAlignment="1" applyProtection="1">
      <alignment horizontal="center" vertical="center" textRotation="90" wrapText="1"/>
      <protection locked="0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49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0" fillId="6" borderId="7" xfId="0" applyFill="1" applyBorder="1" applyAlignment="1">
      <alignment horizontal="right"/>
    </xf>
    <xf numFmtId="9" fontId="0" fillId="6" borderId="7" xfId="0" applyNumberForma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5" xfId="0" applyFill="1" applyBorder="1" applyAlignment="1">
      <alignment horizontal="right"/>
    </xf>
    <xf numFmtId="0" fontId="0" fillId="6" borderId="25" xfId="0" applyFill="1" applyBorder="1"/>
    <xf numFmtId="0" fontId="0" fillId="6" borderId="29" xfId="0" applyFill="1" applyBorder="1"/>
    <xf numFmtId="0" fontId="0" fillId="8" borderId="6" xfId="0" applyFill="1" applyBorder="1"/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8" borderId="5" xfId="0" applyFill="1" applyBorder="1"/>
    <xf numFmtId="0" fontId="0" fillId="8" borderId="8" xfId="0" applyFill="1" applyBorder="1"/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0" fillId="8" borderId="7" xfId="0" applyFill="1" applyBorder="1" applyAlignment="1">
      <alignment horizontal="right"/>
    </xf>
    <xf numFmtId="9" fontId="0" fillId="8" borderId="7" xfId="0" applyNumberFormat="1" applyFill="1" applyBorder="1" applyAlignment="1">
      <alignment horizontal="right"/>
    </xf>
    <xf numFmtId="0" fontId="16" fillId="8" borderId="7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0" applyNumberFormat="1" applyFill="1" applyBorder="1"/>
    <xf numFmtId="0" fontId="0" fillId="8" borderId="24" xfId="0" applyFill="1" applyBorder="1"/>
    <xf numFmtId="0" fontId="0" fillId="8" borderId="26" xfId="0" applyFill="1" applyBorder="1"/>
    <xf numFmtId="0" fontId="0" fillId="8" borderId="27" xfId="0" applyFill="1" applyBorder="1"/>
    <xf numFmtId="0" fontId="0" fillId="8" borderId="27" xfId="0" applyFill="1" applyBorder="1" applyAlignment="1">
      <alignment horizontal="center"/>
    </xf>
    <xf numFmtId="9" fontId="0" fillId="8" borderId="27" xfId="0" applyNumberFormat="1" applyFill="1" applyBorder="1"/>
    <xf numFmtId="0" fontId="0" fillId="8" borderId="28" xfId="0" applyFill="1" applyBorder="1"/>
    <xf numFmtId="0" fontId="1" fillId="2" borderId="11" xfId="0" applyFont="1" applyFill="1" applyBorder="1" applyAlignment="1" applyProtection="1">
      <alignment horizontal="center" vertical="center" textRotation="90" wrapText="1"/>
      <protection locked="0"/>
    </xf>
    <xf numFmtId="0" fontId="1" fillId="2" borderId="12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4" fontId="5" fillId="3" borderId="13" xfId="0" applyNumberFormat="1" applyFont="1" applyFill="1" applyBorder="1" applyAlignment="1" applyProtection="1">
      <alignment horizontal="center" vertical="center" textRotation="90"/>
      <protection locked="0"/>
    </xf>
    <xf numFmtId="4" fontId="2" fillId="3" borderId="14" xfId="0" applyNumberFormat="1" applyFont="1" applyFill="1" applyBorder="1" applyAlignment="1" applyProtection="1">
      <alignment horizontal="center" vertical="center" textRotation="90"/>
      <protection locked="0"/>
    </xf>
    <xf numFmtId="4" fontId="2" fillId="3" borderId="15" xfId="0" applyNumberFormat="1" applyFont="1" applyFill="1" applyBorder="1" applyAlignment="1" applyProtection="1">
      <alignment horizontal="center" vertical="center" textRotation="90"/>
      <protection locked="0"/>
    </xf>
    <xf numFmtId="0" fontId="6" fillId="4" borderId="16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 vertical="center" textRotation="90"/>
      <protection locked="0"/>
    </xf>
    <xf numFmtId="0" fontId="5" fillId="5" borderId="2" xfId="0" applyFont="1" applyFill="1" applyBorder="1" applyAlignment="1" applyProtection="1">
      <alignment horizontal="center" vertical="center" textRotation="90" wrapText="1"/>
      <protection locked="0"/>
    </xf>
    <xf numFmtId="0" fontId="5" fillId="5" borderId="3" xfId="0" applyFont="1" applyFill="1" applyBorder="1" applyAlignment="1" applyProtection="1">
      <alignment horizontal="center" vertical="center" textRotation="90" wrapText="1"/>
      <protection locked="0"/>
    </xf>
    <xf numFmtId="0" fontId="14" fillId="6" borderId="0" xfId="0" applyFont="1" applyFill="1" applyAlignment="1" applyProtection="1">
      <alignment horizontal="left" vertical="top" wrapText="1"/>
      <protection locked="0"/>
    </xf>
    <xf numFmtId="0" fontId="12" fillId="6" borderId="0" xfId="0" applyFont="1" applyFill="1" applyAlignment="1" applyProtection="1">
      <alignment horizontal="center" vertical="top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5" fillId="5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164" fontId="12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/>
    <xf numFmtId="0" fontId="5" fillId="5" borderId="21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/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tabSelected="1" view="pageBreakPreview" topLeftCell="B1" zoomScaleNormal="100" zoomScaleSheetLayoutView="100" workbookViewId="0">
      <pane ySplit="9" topLeftCell="A10" activePane="bottomLeft" state="frozen"/>
      <selection pane="bottomLeft" activeCell="F18" sqref="F18"/>
    </sheetView>
  </sheetViews>
  <sheetFormatPr defaultRowHeight="14.4" x14ac:dyDescent="0.3"/>
  <cols>
    <col min="1" max="1" width="4.88671875" customWidth="1"/>
    <col min="2" max="2" width="17.33203125" customWidth="1"/>
    <col min="3" max="3" width="16.33203125" customWidth="1"/>
    <col min="4" max="4" width="16.44140625" customWidth="1"/>
    <col min="5" max="5" width="12.5546875" customWidth="1"/>
    <col min="6" max="6" width="11.6640625" customWidth="1"/>
    <col min="16" max="16" width="11.33203125" customWidth="1"/>
  </cols>
  <sheetData>
    <row r="1" spans="1:38" s="1" customFormat="1" x14ac:dyDescent="0.3">
      <c r="C1" s="67" t="s">
        <v>49</v>
      </c>
      <c r="D1" s="67"/>
      <c r="E1" s="67"/>
      <c r="F1" s="2"/>
      <c r="G1" s="2"/>
      <c r="H1" s="2"/>
      <c r="I1" s="68" t="s">
        <v>51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X1" s="3"/>
      <c r="Y1" s="72" t="s">
        <v>67</v>
      </c>
      <c r="Z1" s="73"/>
      <c r="AA1" s="73"/>
      <c r="AB1" s="69"/>
      <c r="AC1" s="69"/>
      <c r="AD1" s="69"/>
      <c r="AK1" s="4" t="s">
        <v>32</v>
      </c>
      <c r="AL1" s="4" t="s">
        <v>33</v>
      </c>
    </row>
    <row r="2" spans="1:38" s="1" customFormat="1" ht="15" customHeight="1" x14ac:dyDescent="0.25">
      <c r="C2" s="58" t="s">
        <v>68</v>
      </c>
      <c r="D2" s="58"/>
      <c r="E2" s="58"/>
      <c r="F2" s="5"/>
      <c r="G2" s="5"/>
      <c r="H2" s="5"/>
      <c r="I2" s="50" t="s">
        <v>65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X2" s="70" t="s">
        <v>99</v>
      </c>
      <c r="Y2" s="70"/>
      <c r="Z2" s="70"/>
      <c r="AA2" s="70"/>
      <c r="AB2" s="71"/>
      <c r="AC2" s="71"/>
      <c r="AD2" s="71"/>
      <c r="AK2" s="4"/>
      <c r="AL2" s="4" t="s">
        <v>34</v>
      </c>
    </row>
    <row r="3" spans="1:38" s="1" customFormat="1" ht="15" customHeight="1" x14ac:dyDescent="0.25">
      <c r="C3" s="49" t="s">
        <v>50</v>
      </c>
      <c r="D3" s="49"/>
      <c r="E3" s="49"/>
      <c r="F3" s="5"/>
      <c r="G3" s="5"/>
      <c r="H3" s="5"/>
      <c r="I3" s="50" t="s">
        <v>48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"/>
      <c r="X3" s="6"/>
      <c r="Y3" s="6"/>
      <c r="Z3" s="6"/>
      <c r="AA3" s="6"/>
      <c r="AB3" s="6"/>
      <c r="AC3" s="6"/>
      <c r="AK3" s="4"/>
      <c r="AL3" s="4" t="s">
        <v>35</v>
      </c>
    </row>
    <row r="4" spans="1:38" s="1" customFormat="1" ht="30.75" customHeight="1" x14ac:dyDescent="0.25">
      <c r="C4" s="58" t="s">
        <v>66</v>
      </c>
      <c r="D4" s="58"/>
      <c r="E4" s="58"/>
      <c r="F4" s="5"/>
      <c r="G4" s="5"/>
      <c r="H4" s="5"/>
      <c r="I4" s="59" t="s">
        <v>52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"/>
      <c r="X4" s="6"/>
      <c r="Y4" s="6"/>
      <c r="Z4" s="6"/>
      <c r="AA4" s="6"/>
      <c r="AB4" s="6"/>
      <c r="AC4" s="6"/>
      <c r="AK4" s="4"/>
      <c r="AL4" s="4" t="s">
        <v>36</v>
      </c>
    </row>
    <row r="5" spans="1:38" s="1" customFormat="1" ht="15" customHeight="1" x14ac:dyDescent="0.25"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7"/>
      <c r="AK5" s="4"/>
      <c r="AL5" s="4" t="s">
        <v>37</v>
      </c>
    </row>
    <row r="6" spans="1:38" ht="15" thickBot="1" x14ac:dyDescent="0.35"/>
    <row r="7" spans="1:38" ht="15" customHeight="1" x14ac:dyDescent="0.3">
      <c r="A7" s="47" t="s">
        <v>53</v>
      </c>
      <c r="B7" s="47" t="s">
        <v>47</v>
      </c>
      <c r="C7" s="76" t="s">
        <v>0</v>
      </c>
      <c r="D7" s="76" t="s">
        <v>1</v>
      </c>
      <c r="E7" s="79" t="s">
        <v>2</v>
      </c>
      <c r="F7" s="76" t="s">
        <v>3</v>
      </c>
      <c r="G7" s="8"/>
      <c r="H7" s="8"/>
      <c r="I7" s="64" t="s">
        <v>4</v>
      </c>
      <c r="J7" s="64"/>
      <c r="K7" s="64"/>
      <c r="L7" s="64"/>
      <c r="M7" s="64"/>
      <c r="N7" s="64"/>
      <c r="O7" s="64"/>
      <c r="P7" s="64"/>
      <c r="Q7" s="64"/>
      <c r="R7" s="61" t="s">
        <v>5</v>
      </c>
      <c r="S7" s="62"/>
      <c r="T7" s="62"/>
      <c r="U7" s="62"/>
      <c r="V7" s="62"/>
      <c r="W7" s="62"/>
      <c r="X7" s="62"/>
      <c r="Y7" s="62"/>
      <c r="Z7" s="62"/>
      <c r="AA7" s="62"/>
      <c r="AB7" s="63"/>
      <c r="AC7" s="51" t="s">
        <v>31</v>
      </c>
      <c r="AD7" s="54" t="s">
        <v>6</v>
      </c>
    </row>
    <row r="8" spans="1:38" ht="103.8" x14ac:dyDescent="0.3">
      <c r="A8" s="48"/>
      <c r="B8" s="48"/>
      <c r="C8" s="77"/>
      <c r="D8" s="77"/>
      <c r="E8" s="80"/>
      <c r="F8" s="77"/>
      <c r="G8" s="9" t="s">
        <v>14</v>
      </c>
      <c r="H8" s="9" t="s">
        <v>38</v>
      </c>
      <c r="I8" s="9" t="s">
        <v>39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9" t="s">
        <v>12</v>
      </c>
      <c r="P8" s="9" t="s">
        <v>15</v>
      </c>
      <c r="Q8" s="9" t="s">
        <v>13</v>
      </c>
      <c r="R8" s="56" t="s">
        <v>16</v>
      </c>
      <c r="S8" s="56" t="s">
        <v>17</v>
      </c>
      <c r="T8" s="56" t="s">
        <v>18</v>
      </c>
      <c r="U8" s="56" t="s">
        <v>44</v>
      </c>
      <c r="V8" s="56" t="s">
        <v>45</v>
      </c>
      <c r="W8" s="56" t="s">
        <v>19</v>
      </c>
      <c r="X8" s="56" t="s">
        <v>20</v>
      </c>
      <c r="Y8" s="65" t="s">
        <v>21</v>
      </c>
      <c r="Z8" s="56" t="s">
        <v>46</v>
      </c>
      <c r="AA8" s="56" t="s">
        <v>22</v>
      </c>
      <c r="AB8" s="56" t="s">
        <v>23</v>
      </c>
      <c r="AC8" s="52"/>
      <c r="AD8" s="55"/>
    </row>
    <row r="9" spans="1:38" ht="15.75" customHeight="1" thickBot="1" x14ac:dyDescent="0.35">
      <c r="A9" s="48"/>
      <c r="B9" s="48"/>
      <c r="C9" s="78"/>
      <c r="D9" s="78"/>
      <c r="E9" s="81"/>
      <c r="F9" s="78"/>
      <c r="G9" s="13" t="s">
        <v>30</v>
      </c>
      <c r="H9" s="13" t="s">
        <v>40</v>
      </c>
      <c r="I9" s="13" t="s">
        <v>41</v>
      </c>
      <c r="J9" s="13" t="s">
        <v>42</v>
      </c>
      <c r="K9" s="13" t="s">
        <v>43</v>
      </c>
      <c r="L9" s="13" t="s">
        <v>24</v>
      </c>
      <c r="M9" s="13" t="s">
        <v>25</v>
      </c>
      <c r="N9" s="13" t="s">
        <v>26</v>
      </c>
      <c r="O9" s="13" t="s">
        <v>27</v>
      </c>
      <c r="P9" s="13" t="s">
        <v>28</v>
      </c>
      <c r="Q9" s="13" t="s">
        <v>29</v>
      </c>
      <c r="R9" s="57"/>
      <c r="S9" s="57"/>
      <c r="T9" s="74"/>
      <c r="U9" s="57"/>
      <c r="V9" s="57"/>
      <c r="W9" s="57"/>
      <c r="X9" s="57"/>
      <c r="Y9" s="66"/>
      <c r="Z9" s="57"/>
      <c r="AA9" s="57"/>
      <c r="AB9" s="57"/>
      <c r="AC9" s="53"/>
      <c r="AD9" s="55"/>
    </row>
    <row r="10" spans="1:38" s="10" customFormat="1" ht="15" thickTop="1" x14ac:dyDescent="0.3">
      <c r="A10" s="27">
        <v>1</v>
      </c>
      <c r="B10" s="28" t="s">
        <v>86</v>
      </c>
      <c r="C10" s="29" t="s">
        <v>100</v>
      </c>
      <c r="D10" s="29" t="s">
        <v>100</v>
      </c>
      <c r="E10" s="29" t="s">
        <v>100</v>
      </c>
      <c r="F10" s="29" t="s">
        <v>100</v>
      </c>
      <c r="G10" s="28">
        <v>188</v>
      </c>
      <c r="H10" s="28" t="s">
        <v>63</v>
      </c>
      <c r="I10" s="28">
        <v>4</v>
      </c>
      <c r="J10" s="28"/>
      <c r="K10" s="28"/>
      <c r="L10" s="28"/>
      <c r="M10" s="28"/>
      <c r="N10" s="28"/>
      <c r="O10" s="28"/>
      <c r="P10" s="28"/>
      <c r="Q10" s="28">
        <v>54</v>
      </c>
      <c r="R10" s="28">
        <f t="shared" ref="R10:R36" si="0">G10*17</f>
        <v>3196</v>
      </c>
      <c r="S10" s="28">
        <v>1583</v>
      </c>
      <c r="T10" s="30">
        <f xml:space="preserve"> 20 + (I10-3) *10</f>
        <v>30</v>
      </c>
      <c r="U10" s="28">
        <v>0</v>
      </c>
      <c r="V10" s="28">
        <f t="shared" ref="V10:V19" si="1">IF(K10=3, 15, 0)</f>
        <v>0</v>
      </c>
      <c r="W10" s="28">
        <f t="shared" ref="W10:W19" si="2">IF(L10=3, 15, 0)</f>
        <v>0</v>
      </c>
      <c r="X10" s="28">
        <f t="shared" ref="X10:X23" si="3">IF(M10&lt;3, M10*5, 20)</f>
        <v>0</v>
      </c>
      <c r="Y10" s="28">
        <f t="shared" ref="Y10:Y23" si="4">N10*10</f>
        <v>0</v>
      </c>
      <c r="Z10" s="28">
        <f t="shared" ref="Z10:Z23" si="5">O10*10</f>
        <v>0</v>
      </c>
      <c r="AA10" s="28">
        <v>0</v>
      </c>
      <c r="AB10" s="28">
        <f t="shared" ref="AB10:AB25" si="6">IF(Q10&lt;50,10,20)</f>
        <v>20</v>
      </c>
      <c r="AC10" s="28">
        <f t="shared" ref="AC10:AC36" si="7">SUM(R10:AB10)</f>
        <v>4829</v>
      </c>
      <c r="AD10" s="31">
        <v>1</v>
      </c>
    </row>
    <row r="11" spans="1:38" s="10" customFormat="1" x14ac:dyDescent="0.3">
      <c r="A11" s="27">
        <v>2</v>
      </c>
      <c r="B11" s="32" t="s">
        <v>87</v>
      </c>
      <c r="C11" s="33" t="s">
        <v>100</v>
      </c>
      <c r="D11" s="33" t="s">
        <v>100</v>
      </c>
      <c r="E11" s="33" t="s">
        <v>100</v>
      </c>
      <c r="F11" s="33" t="s">
        <v>100</v>
      </c>
      <c r="G11" s="32">
        <v>188</v>
      </c>
      <c r="H11" s="32" t="s">
        <v>63</v>
      </c>
      <c r="I11" s="32"/>
      <c r="J11" s="32"/>
      <c r="K11" s="32"/>
      <c r="L11" s="32"/>
      <c r="M11" s="32"/>
      <c r="N11" s="32"/>
      <c r="O11" s="32"/>
      <c r="P11" s="32"/>
      <c r="Q11" s="32">
        <v>51</v>
      </c>
      <c r="R11" s="32">
        <f t="shared" si="0"/>
        <v>3196</v>
      </c>
      <c r="S11" s="32">
        <v>914</v>
      </c>
      <c r="T11" s="32">
        <v>0</v>
      </c>
      <c r="U11" s="32">
        <v>0</v>
      </c>
      <c r="V11" s="32">
        <f t="shared" si="1"/>
        <v>0</v>
      </c>
      <c r="W11" s="32">
        <f t="shared" si="2"/>
        <v>0</v>
      </c>
      <c r="X11" s="32">
        <f t="shared" si="3"/>
        <v>0</v>
      </c>
      <c r="Y11" s="32">
        <f t="shared" si="4"/>
        <v>0</v>
      </c>
      <c r="Z11" s="32">
        <f t="shared" si="5"/>
        <v>0</v>
      </c>
      <c r="AA11" s="32">
        <v>0</v>
      </c>
      <c r="AB11" s="32">
        <f t="shared" si="6"/>
        <v>20</v>
      </c>
      <c r="AC11" s="32">
        <f t="shared" si="7"/>
        <v>4130</v>
      </c>
      <c r="AD11" s="31">
        <v>2</v>
      </c>
    </row>
    <row r="12" spans="1:38" s="10" customFormat="1" x14ac:dyDescent="0.3">
      <c r="A12" s="27">
        <v>3</v>
      </c>
      <c r="B12" s="32" t="s">
        <v>88</v>
      </c>
      <c r="C12" s="33" t="s">
        <v>100</v>
      </c>
      <c r="D12" s="33" t="s">
        <v>100</v>
      </c>
      <c r="E12" s="33" t="s">
        <v>100</v>
      </c>
      <c r="F12" s="33" t="s">
        <v>100</v>
      </c>
      <c r="G12" s="32">
        <v>154</v>
      </c>
      <c r="H12" s="32" t="s">
        <v>63</v>
      </c>
      <c r="I12" s="32">
        <v>4</v>
      </c>
      <c r="J12" s="32"/>
      <c r="K12" s="32"/>
      <c r="L12" s="32"/>
      <c r="M12" s="32"/>
      <c r="N12" s="32">
        <v>2</v>
      </c>
      <c r="O12" s="32"/>
      <c r="P12" s="34"/>
      <c r="Q12" s="32">
        <v>59</v>
      </c>
      <c r="R12" s="32">
        <f t="shared" si="0"/>
        <v>2618</v>
      </c>
      <c r="S12" s="32">
        <v>860</v>
      </c>
      <c r="T12" s="32">
        <f xml:space="preserve"> 20 + (I12-3) *10</f>
        <v>30</v>
      </c>
      <c r="U12" s="32">
        <v>0</v>
      </c>
      <c r="V12" s="32">
        <f t="shared" si="1"/>
        <v>0</v>
      </c>
      <c r="W12" s="32">
        <f t="shared" si="2"/>
        <v>0</v>
      </c>
      <c r="X12" s="32">
        <f t="shared" si="3"/>
        <v>0</v>
      </c>
      <c r="Y12" s="32">
        <f t="shared" si="4"/>
        <v>20</v>
      </c>
      <c r="Z12" s="32">
        <f t="shared" si="5"/>
        <v>0</v>
      </c>
      <c r="AA12" s="32">
        <v>0</v>
      </c>
      <c r="AB12" s="32">
        <f t="shared" si="6"/>
        <v>20</v>
      </c>
      <c r="AC12" s="32">
        <f t="shared" si="7"/>
        <v>3548</v>
      </c>
      <c r="AD12" s="31">
        <v>3</v>
      </c>
    </row>
    <row r="13" spans="1:38" s="10" customFormat="1" x14ac:dyDescent="0.3">
      <c r="A13" s="27">
        <v>4</v>
      </c>
      <c r="B13" s="32" t="s">
        <v>69</v>
      </c>
      <c r="C13" s="33" t="s">
        <v>100</v>
      </c>
      <c r="D13" s="33" t="s">
        <v>100</v>
      </c>
      <c r="E13" s="33" t="s">
        <v>100</v>
      </c>
      <c r="F13" s="33" t="s">
        <v>100</v>
      </c>
      <c r="G13" s="32">
        <v>144</v>
      </c>
      <c r="H13" s="32" t="s">
        <v>63</v>
      </c>
      <c r="I13" s="32"/>
      <c r="J13" s="32"/>
      <c r="K13" s="32"/>
      <c r="L13" s="32"/>
      <c r="M13" s="32"/>
      <c r="N13" s="32"/>
      <c r="O13" s="32"/>
      <c r="P13" s="35"/>
      <c r="Q13" s="32">
        <v>49</v>
      </c>
      <c r="R13" s="32">
        <f t="shared" si="0"/>
        <v>2448</v>
      </c>
      <c r="S13" s="36">
        <v>1083</v>
      </c>
      <c r="T13" s="32">
        <v>0</v>
      </c>
      <c r="U13" s="32">
        <v>0</v>
      </c>
      <c r="V13" s="32">
        <f t="shared" si="1"/>
        <v>0</v>
      </c>
      <c r="W13" s="32">
        <f t="shared" si="2"/>
        <v>0</v>
      </c>
      <c r="X13" s="32">
        <f t="shared" si="3"/>
        <v>0</v>
      </c>
      <c r="Y13" s="32">
        <f t="shared" si="4"/>
        <v>0</v>
      </c>
      <c r="Z13" s="32">
        <f t="shared" si="5"/>
        <v>0</v>
      </c>
      <c r="AA13" s="32">
        <v>0</v>
      </c>
      <c r="AB13" s="32">
        <f t="shared" si="6"/>
        <v>10</v>
      </c>
      <c r="AC13" s="32">
        <f t="shared" si="7"/>
        <v>3541</v>
      </c>
      <c r="AD13" s="31">
        <v>4</v>
      </c>
    </row>
    <row r="14" spans="1:38" s="10" customFormat="1" x14ac:dyDescent="0.3">
      <c r="A14" s="27">
        <v>5</v>
      </c>
      <c r="B14" s="32" t="s">
        <v>70</v>
      </c>
      <c r="C14" s="33" t="s">
        <v>100</v>
      </c>
      <c r="D14" s="33" t="s">
        <v>100</v>
      </c>
      <c r="E14" s="33" t="s">
        <v>100</v>
      </c>
      <c r="F14" s="33" t="s">
        <v>100</v>
      </c>
      <c r="G14" s="32">
        <v>142</v>
      </c>
      <c r="H14" s="32" t="s">
        <v>63</v>
      </c>
      <c r="I14" s="32"/>
      <c r="J14" s="32"/>
      <c r="K14" s="32">
        <v>3</v>
      </c>
      <c r="L14" s="32"/>
      <c r="M14" s="32">
        <v>1</v>
      </c>
      <c r="N14" s="32">
        <v>3</v>
      </c>
      <c r="O14" s="32"/>
      <c r="P14" s="34"/>
      <c r="Q14" s="32">
        <v>50</v>
      </c>
      <c r="R14" s="32">
        <f t="shared" si="0"/>
        <v>2414</v>
      </c>
      <c r="S14" s="32">
        <v>836</v>
      </c>
      <c r="T14" s="32">
        <v>0</v>
      </c>
      <c r="U14" s="32">
        <v>0</v>
      </c>
      <c r="V14" s="32">
        <f t="shared" si="1"/>
        <v>15</v>
      </c>
      <c r="W14" s="32">
        <f t="shared" si="2"/>
        <v>0</v>
      </c>
      <c r="X14" s="32">
        <f t="shared" si="3"/>
        <v>5</v>
      </c>
      <c r="Y14" s="32">
        <f t="shared" si="4"/>
        <v>30</v>
      </c>
      <c r="Z14" s="32">
        <f t="shared" si="5"/>
        <v>0</v>
      </c>
      <c r="AA14" s="32">
        <v>0</v>
      </c>
      <c r="AB14" s="32">
        <f t="shared" si="6"/>
        <v>20</v>
      </c>
      <c r="AC14" s="32">
        <f t="shared" si="7"/>
        <v>3320</v>
      </c>
      <c r="AD14" s="31">
        <v>5</v>
      </c>
    </row>
    <row r="15" spans="1:38" s="10" customFormat="1" x14ac:dyDescent="0.3">
      <c r="A15" s="27">
        <v>6</v>
      </c>
      <c r="B15" s="32" t="s">
        <v>71</v>
      </c>
      <c r="C15" s="33" t="s">
        <v>100</v>
      </c>
      <c r="D15" s="33" t="s">
        <v>100</v>
      </c>
      <c r="E15" s="33" t="s">
        <v>100</v>
      </c>
      <c r="F15" s="33" t="s">
        <v>100</v>
      </c>
      <c r="G15" s="32">
        <v>128</v>
      </c>
      <c r="H15" s="32" t="s">
        <v>63</v>
      </c>
      <c r="I15" s="32"/>
      <c r="J15" s="32"/>
      <c r="K15" s="32"/>
      <c r="L15" s="32"/>
      <c r="M15" s="32"/>
      <c r="N15" s="32"/>
      <c r="O15" s="32"/>
      <c r="P15" s="32"/>
      <c r="Q15" s="32">
        <v>58</v>
      </c>
      <c r="R15" s="32">
        <f t="shared" si="0"/>
        <v>2176</v>
      </c>
      <c r="S15" s="32">
        <v>890</v>
      </c>
      <c r="T15" s="32">
        <v>0</v>
      </c>
      <c r="U15" s="32">
        <v>0</v>
      </c>
      <c r="V15" s="32">
        <f t="shared" si="1"/>
        <v>0</v>
      </c>
      <c r="W15" s="32">
        <f t="shared" si="2"/>
        <v>0</v>
      </c>
      <c r="X15" s="32">
        <f t="shared" si="3"/>
        <v>0</v>
      </c>
      <c r="Y15" s="32">
        <f t="shared" si="4"/>
        <v>0</v>
      </c>
      <c r="Z15" s="32">
        <f t="shared" si="5"/>
        <v>0</v>
      </c>
      <c r="AA15" s="32">
        <v>0</v>
      </c>
      <c r="AB15" s="32">
        <f t="shared" si="6"/>
        <v>20</v>
      </c>
      <c r="AC15" s="32">
        <f t="shared" si="7"/>
        <v>3086</v>
      </c>
      <c r="AD15" s="31">
        <v>6</v>
      </c>
    </row>
    <row r="16" spans="1:38" s="10" customFormat="1" x14ac:dyDescent="0.3">
      <c r="A16" s="27">
        <v>7</v>
      </c>
      <c r="B16" s="32" t="s">
        <v>89</v>
      </c>
      <c r="C16" s="33" t="s">
        <v>100</v>
      </c>
      <c r="D16" s="33" t="s">
        <v>100</v>
      </c>
      <c r="E16" s="33" t="s">
        <v>100</v>
      </c>
      <c r="F16" s="33" t="s">
        <v>100</v>
      </c>
      <c r="G16" s="32">
        <v>116</v>
      </c>
      <c r="H16" s="32" t="s">
        <v>63</v>
      </c>
      <c r="I16" s="32"/>
      <c r="J16" s="32"/>
      <c r="K16" s="32"/>
      <c r="L16" s="32"/>
      <c r="M16" s="32">
        <v>1</v>
      </c>
      <c r="N16" s="32"/>
      <c r="O16" s="32"/>
      <c r="P16" s="34"/>
      <c r="Q16" s="32">
        <v>50</v>
      </c>
      <c r="R16" s="32">
        <f t="shared" si="0"/>
        <v>1972</v>
      </c>
      <c r="S16" s="32">
        <v>813</v>
      </c>
      <c r="T16" s="32">
        <v>0</v>
      </c>
      <c r="U16" s="32">
        <v>0</v>
      </c>
      <c r="V16" s="32">
        <f t="shared" si="1"/>
        <v>0</v>
      </c>
      <c r="W16" s="32">
        <f t="shared" si="2"/>
        <v>0</v>
      </c>
      <c r="X16" s="32">
        <f t="shared" si="3"/>
        <v>5</v>
      </c>
      <c r="Y16" s="32">
        <f t="shared" si="4"/>
        <v>0</v>
      </c>
      <c r="Z16" s="32">
        <f t="shared" si="5"/>
        <v>0</v>
      </c>
      <c r="AA16" s="32">
        <v>0</v>
      </c>
      <c r="AB16" s="32">
        <f t="shared" si="6"/>
        <v>20</v>
      </c>
      <c r="AC16" s="32">
        <f t="shared" si="7"/>
        <v>2810</v>
      </c>
      <c r="AD16" s="31">
        <v>7</v>
      </c>
    </row>
    <row r="17" spans="1:30" s="10" customFormat="1" x14ac:dyDescent="0.3">
      <c r="A17" s="27">
        <v>8</v>
      </c>
      <c r="B17" s="32" t="s">
        <v>72</v>
      </c>
      <c r="C17" s="33" t="s">
        <v>100</v>
      </c>
      <c r="D17" s="33" t="s">
        <v>100</v>
      </c>
      <c r="E17" s="33" t="s">
        <v>100</v>
      </c>
      <c r="F17" s="33" t="s">
        <v>100</v>
      </c>
      <c r="G17" s="32">
        <v>144</v>
      </c>
      <c r="H17" s="32" t="s">
        <v>63</v>
      </c>
      <c r="I17" s="32"/>
      <c r="J17" s="32"/>
      <c r="K17" s="32"/>
      <c r="L17" s="32"/>
      <c r="M17" s="32"/>
      <c r="N17" s="32"/>
      <c r="O17" s="32"/>
      <c r="P17" s="34"/>
      <c r="Q17" s="32">
        <v>54</v>
      </c>
      <c r="R17" s="32">
        <f t="shared" si="0"/>
        <v>2448</v>
      </c>
      <c r="S17" s="32">
        <v>226</v>
      </c>
      <c r="T17" s="32">
        <v>0</v>
      </c>
      <c r="U17" s="32">
        <v>0</v>
      </c>
      <c r="V17" s="32">
        <f t="shared" si="1"/>
        <v>0</v>
      </c>
      <c r="W17" s="32">
        <f t="shared" si="2"/>
        <v>0</v>
      </c>
      <c r="X17" s="32">
        <f t="shared" si="3"/>
        <v>0</v>
      </c>
      <c r="Y17" s="32">
        <f t="shared" si="4"/>
        <v>0</v>
      </c>
      <c r="Z17" s="32">
        <f t="shared" si="5"/>
        <v>0</v>
      </c>
      <c r="AA17" s="32">
        <v>0</v>
      </c>
      <c r="AB17" s="32">
        <f t="shared" si="6"/>
        <v>20</v>
      </c>
      <c r="AC17" s="32">
        <f t="shared" si="7"/>
        <v>2694</v>
      </c>
      <c r="AD17" s="31">
        <v>8</v>
      </c>
    </row>
    <row r="18" spans="1:30" s="10" customFormat="1" x14ac:dyDescent="0.3">
      <c r="A18" s="27">
        <v>9</v>
      </c>
      <c r="B18" s="32" t="s">
        <v>73</v>
      </c>
      <c r="C18" s="33" t="s">
        <v>100</v>
      </c>
      <c r="D18" s="33" t="s">
        <v>100</v>
      </c>
      <c r="E18" s="33" t="s">
        <v>100</v>
      </c>
      <c r="F18" s="33" t="s">
        <v>100</v>
      </c>
      <c r="G18" s="32">
        <v>119</v>
      </c>
      <c r="H18" s="32" t="s">
        <v>64</v>
      </c>
      <c r="I18" s="32">
        <v>4</v>
      </c>
      <c r="J18" s="32"/>
      <c r="K18" s="32"/>
      <c r="L18" s="32"/>
      <c r="M18" s="32"/>
      <c r="N18" s="32"/>
      <c r="O18" s="32"/>
      <c r="P18" s="32">
        <v>67</v>
      </c>
      <c r="Q18" s="32">
        <v>65</v>
      </c>
      <c r="R18" s="32">
        <f t="shared" si="0"/>
        <v>2023</v>
      </c>
      <c r="S18" s="36">
        <v>340</v>
      </c>
      <c r="T18" s="32">
        <f xml:space="preserve"> 20 + (I18-3) *10</f>
        <v>30</v>
      </c>
      <c r="U18" s="32">
        <v>0</v>
      </c>
      <c r="V18" s="32">
        <f t="shared" si="1"/>
        <v>0</v>
      </c>
      <c r="W18" s="32">
        <f t="shared" si="2"/>
        <v>0</v>
      </c>
      <c r="X18" s="32">
        <f t="shared" si="3"/>
        <v>0</v>
      </c>
      <c r="Y18" s="32">
        <f t="shared" si="4"/>
        <v>0</v>
      </c>
      <c r="Z18" s="32">
        <f t="shared" si="5"/>
        <v>0</v>
      </c>
      <c r="AA18" s="32">
        <v>15</v>
      </c>
      <c r="AB18" s="32">
        <f t="shared" si="6"/>
        <v>20</v>
      </c>
      <c r="AC18" s="32">
        <f t="shared" si="7"/>
        <v>2428</v>
      </c>
      <c r="AD18" s="31">
        <v>9</v>
      </c>
    </row>
    <row r="19" spans="1:30" s="10" customFormat="1" x14ac:dyDescent="0.3">
      <c r="A19" s="27">
        <v>10</v>
      </c>
      <c r="B19" s="32" t="s">
        <v>90</v>
      </c>
      <c r="C19" s="33" t="s">
        <v>100</v>
      </c>
      <c r="D19" s="33" t="s">
        <v>100</v>
      </c>
      <c r="E19" s="33" t="s">
        <v>100</v>
      </c>
      <c r="F19" s="33" t="s">
        <v>100</v>
      </c>
      <c r="G19" s="32">
        <v>108</v>
      </c>
      <c r="H19" s="32" t="s">
        <v>63</v>
      </c>
      <c r="I19" s="32">
        <v>6</v>
      </c>
      <c r="J19" s="32"/>
      <c r="K19" s="32"/>
      <c r="L19" s="32"/>
      <c r="M19" s="32"/>
      <c r="N19" s="32"/>
      <c r="O19" s="32"/>
      <c r="P19" s="34"/>
      <c r="Q19" s="32">
        <v>50</v>
      </c>
      <c r="R19" s="32">
        <f t="shared" si="0"/>
        <v>1836</v>
      </c>
      <c r="S19" s="32">
        <v>522</v>
      </c>
      <c r="T19" s="32">
        <v>50</v>
      </c>
      <c r="U19" s="32">
        <v>0</v>
      </c>
      <c r="V19" s="32">
        <f t="shared" si="1"/>
        <v>0</v>
      </c>
      <c r="W19" s="32">
        <f t="shared" si="2"/>
        <v>0</v>
      </c>
      <c r="X19" s="32">
        <f t="shared" si="3"/>
        <v>0</v>
      </c>
      <c r="Y19" s="32">
        <f t="shared" si="4"/>
        <v>0</v>
      </c>
      <c r="Z19" s="32">
        <f t="shared" si="5"/>
        <v>0</v>
      </c>
      <c r="AA19" s="32">
        <v>0</v>
      </c>
      <c r="AB19" s="32">
        <f t="shared" si="6"/>
        <v>20</v>
      </c>
      <c r="AC19" s="32">
        <f t="shared" si="7"/>
        <v>2428</v>
      </c>
      <c r="AD19" s="31">
        <v>10</v>
      </c>
    </row>
    <row r="20" spans="1:30" s="10" customFormat="1" x14ac:dyDescent="0.3">
      <c r="A20" s="27">
        <v>11</v>
      </c>
      <c r="B20" s="32" t="s">
        <v>91</v>
      </c>
      <c r="C20" s="33" t="s">
        <v>100</v>
      </c>
      <c r="D20" s="33" t="s">
        <v>100</v>
      </c>
      <c r="E20" s="33" t="s">
        <v>100</v>
      </c>
      <c r="F20" s="33" t="s">
        <v>100</v>
      </c>
      <c r="G20" s="32">
        <v>111</v>
      </c>
      <c r="H20" s="32" t="s">
        <v>63</v>
      </c>
      <c r="I20" s="32"/>
      <c r="J20" s="32"/>
      <c r="K20" s="32"/>
      <c r="L20" s="32"/>
      <c r="M20" s="32"/>
      <c r="N20" s="32"/>
      <c r="O20" s="32"/>
      <c r="P20" s="34"/>
      <c r="Q20" s="32">
        <v>57</v>
      </c>
      <c r="R20" s="32">
        <f t="shared" si="0"/>
        <v>1887</v>
      </c>
      <c r="S20" s="32">
        <v>144</v>
      </c>
      <c r="T20" s="32">
        <v>0</v>
      </c>
      <c r="U20" s="32">
        <v>0</v>
      </c>
      <c r="V20" s="32">
        <v>0</v>
      </c>
      <c r="W20" s="32">
        <f>IF(L20=3, 15, 0)</f>
        <v>0</v>
      </c>
      <c r="X20" s="32">
        <f t="shared" si="3"/>
        <v>0</v>
      </c>
      <c r="Y20" s="32">
        <f t="shared" si="4"/>
        <v>0</v>
      </c>
      <c r="Z20" s="32">
        <f t="shared" si="5"/>
        <v>0</v>
      </c>
      <c r="AA20" s="32">
        <v>0</v>
      </c>
      <c r="AB20" s="32">
        <f t="shared" si="6"/>
        <v>20</v>
      </c>
      <c r="AC20" s="32">
        <f t="shared" si="7"/>
        <v>2051</v>
      </c>
      <c r="AD20" s="31">
        <v>11</v>
      </c>
    </row>
    <row r="21" spans="1:30" s="10" customFormat="1" x14ac:dyDescent="0.3">
      <c r="A21" s="27">
        <v>12</v>
      </c>
      <c r="B21" s="32" t="s">
        <v>92</v>
      </c>
      <c r="C21" s="33" t="s">
        <v>100</v>
      </c>
      <c r="D21" s="33" t="s">
        <v>100</v>
      </c>
      <c r="E21" s="33" t="s">
        <v>100</v>
      </c>
      <c r="F21" s="33" t="s">
        <v>100</v>
      </c>
      <c r="G21" s="32">
        <v>89</v>
      </c>
      <c r="H21" s="32" t="s">
        <v>63</v>
      </c>
      <c r="I21" s="32"/>
      <c r="J21" s="32">
        <v>4</v>
      </c>
      <c r="K21" s="32">
        <v>3</v>
      </c>
      <c r="L21" s="32"/>
      <c r="M21" s="32">
        <v>1</v>
      </c>
      <c r="N21" s="32"/>
      <c r="O21" s="32"/>
      <c r="P21" s="32"/>
      <c r="Q21" s="32">
        <v>41</v>
      </c>
      <c r="R21" s="32">
        <f t="shared" si="0"/>
        <v>1513</v>
      </c>
      <c r="S21" s="32">
        <v>100</v>
      </c>
      <c r="T21" s="32">
        <v>0</v>
      </c>
      <c r="U21" s="32">
        <f>20+ (J21-3)*10</f>
        <v>30</v>
      </c>
      <c r="V21" s="32">
        <f>IF(K21=3, 15, 0)</f>
        <v>15</v>
      </c>
      <c r="W21" s="32">
        <f>IF(L21=3, 15, 0)</f>
        <v>0</v>
      </c>
      <c r="X21" s="32">
        <f t="shared" si="3"/>
        <v>5</v>
      </c>
      <c r="Y21" s="32">
        <f t="shared" si="4"/>
        <v>0</v>
      </c>
      <c r="Z21" s="32">
        <f t="shared" si="5"/>
        <v>0</v>
      </c>
      <c r="AA21" s="32">
        <v>0</v>
      </c>
      <c r="AB21" s="32">
        <f t="shared" si="6"/>
        <v>10</v>
      </c>
      <c r="AC21" s="32">
        <f t="shared" si="7"/>
        <v>1673</v>
      </c>
      <c r="AD21" s="31">
        <v>12</v>
      </c>
    </row>
    <row r="22" spans="1:30" s="10" customFormat="1" x14ac:dyDescent="0.3">
      <c r="A22" s="27">
        <v>13</v>
      </c>
      <c r="B22" s="32" t="s">
        <v>74</v>
      </c>
      <c r="C22" s="33" t="s">
        <v>100</v>
      </c>
      <c r="D22" s="33" t="s">
        <v>100</v>
      </c>
      <c r="E22" s="33" t="s">
        <v>100</v>
      </c>
      <c r="F22" s="33" t="s">
        <v>100</v>
      </c>
      <c r="G22" s="32">
        <v>50</v>
      </c>
      <c r="H22" s="32" t="s">
        <v>63</v>
      </c>
      <c r="I22" s="32"/>
      <c r="J22" s="32"/>
      <c r="K22" s="32"/>
      <c r="L22" s="32"/>
      <c r="M22" s="32"/>
      <c r="N22" s="32">
        <v>2</v>
      </c>
      <c r="O22" s="32"/>
      <c r="P22" s="35"/>
      <c r="Q22" s="32">
        <v>47</v>
      </c>
      <c r="R22" s="32">
        <f t="shared" si="0"/>
        <v>850</v>
      </c>
      <c r="S22" s="32">
        <v>240</v>
      </c>
      <c r="T22" s="32">
        <v>0</v>
      </c>
      <c r="U22" s="32">
        <v>0</v>
      </c>
      <c r="V22" s="32">
        <f>IF(K22=3, 15, 0)</f>
        <v>0</v>
      </c>
      <c r="W22" s="32">
        <f>IF(L22=3, 15, 0)</f>
        <v>0</v>
      </c>
      <c r="X22" s="32">
        <f t="shared" si="3"/>
        <v>0</v>
      </c>
      <c r="Y22" s="32">
        <f t="shared" si="4"/>
        <v>20</v>
      </c>
      <c r="Z22" s="32">
        <f t="shared" si="5"/>
        <v>0</v>
      </c>
      <c r="AA22" s="32">
        <v>0</v>
      </c>
      <c r="AB22" s="32">
        <f t="shared" si="6"/>
        <v>10</v>
      </c>
      <c r="AC22" s="32">
        <f t="shared" si="7"/>
        <v>1120</v>
      </c>
      <c r="AD22" s="31">
        <v>13</v>
      </c>
    </row>
    <row r="23" spans="1:30" s="25" customFormat="1" x14ac:dyDescent="0.3">
      <c r="A23" s="37">
        <v>14</v>
      </c>
      <c r="B23" s="38" t="s">
        <v>93</v>
      </c>
      <c r="C23" s="39" t="s">
        <v>100</v>
      </c>
      <c r="D23" s="39" t="s">
        <v>100</v>
      </c>
      <c r="E23" s="39" t="s">
        <v>100</v>
      </c>
      <c r="F23" s="39" t="s">
        <v>100</v>
      </c>
      <c r="G23" s="38">
        <v>50</v>
      </c>
      <c r="H23" s="38" t="s">
        <v>63</v>
      </c>
      <c r="I23" s="38"/>
      <c r="J23" s="38"/>
      <c r="K23" s="38"/>
      <c r="L23" s="38"/>
      <c r="M23" s="38"/>
      <c r="N23" s="38"/>
      <c r="O23" s="38"/>
      <c r="P23" s="40"/>
      <c r="Q23" s="38">
        <v>45</v>
      </c>
      <c r="R23" s="38">
        <f t="shared" si="0"/>
        <v>850</v>
      </c>
      <c r="S23" s="38">
        <v>72</v>
      </c>
      <c r="T23" s="38">
        <v>0</v>
      </c>
      <c r="U23" s="38">
        <v>0</v>
      </c>
      <c r="V23" s="38">
        <f>IF(K23=3, 15, 0)</f>
        <v>0</v>
      </c>
      <c r="W23" s="38">
        <f>IF(L23=3, 15, 0)</f>
        <v>0</v>
      </c>
      <c r="X23" s="38">
        <f t="shared" si="3"/>
        <v>0</v>
      </c>
      <c r="Y23" s="38">
        <f t="shared" si="4"/>
        <v>0</v>
      </c>
      <c r="Z23" s="38">
        <f t="shared" si="5"/>
        <v>0</v>
      </c>
      <c r="AA23" s="38">
        <v>0</v>
      </c>
      <c r="AB23" s="38">
        <f t="shared" si="6"/>
        <v>10</v>
      </c>
      <c r="AC23" s="38">
        <f t="shared" si="7"/>
        <v>932</v>
      </c>
      <c r="AD23" s="41">
        <v>14</v>
      </c>
    </row>
    <row r="24" spans="1:30" s="26" customFormat="1" ht="15" thickBot="1" x14ac:dyDescent="0.35">
      <c r="A24" s="42">
        <v>15</v>
      </c>
      <c r="B24" s="43" t="s">
        <v>94</v>
      </c>
      <c r="C24" s="44" t="s">
        <v>100</v>
      </c>
      <c r="D24" s="44" t="s">
        <v>100</v>
      </c>
      <c r="E24" s="44" t="s">
        <v>100</v>
      </c>
      <c r="F24" s="44" t="s">
        <v>100</v>
      </c>
      <c r="G24" s="43">
        <v>36</v>
      </c>
      <c r="H24" s="43" t="s">
        <v>63</v>
      </c>
      <c r="I24" s="43"/>
      <c r="J24" s="43"/>
      <c r="K24" s="43"/>
      <c r="L24" s="43"/>
      <c r="M24" s="43"/>
      <c r="N24" s="43"/>
      <c r="O24" s="43"/>
      <c r="P24" s="45"/>
      <c r="Q24" s="43">
        <v>43</v>
      </c>
      <c r="R24" s="43">
        <f t="shared" si="0"/>
        <v>612</v>
      </c>
      <c r="S24" s="43">
        <v>54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f t="shared" si="6"/>
        <v>10</v>
      </c>
      <c r="AC24" s="43">
        <f t="shared" si="7"/>
        <v>676</v>
      </c>
      <c r="AD24" s="46">
        <v>15</v>
      </c>
    </row>
    <row r="25" spans="1:30" s="10" customFormat="1" x14ac:dyDescent="0.3">
      <c r="A25" s="23">
        <v>16</v>
      </c>
      <c r="B25" s="14" t="s">
        <v>75</v>
      </c>
      <c r="C25" s="21" t="s">
        <v>100</v>
      </c>
      <c r="D25" s="21" t="s">
        <v>100</v>
      </c>
      <c r="E25" s="21" t="s">
        <v>100</v>
      </c>
      <c r="F25" s="21" t="s">
        <v>100</v>
      </c>
      <c r="G25" s="14">
        <v>19</v>
      </c>
      <c r="H25" s="14"/>
      <c r="I25" s="14"/>
      <c r="J25" s="14"/>
      <c r="K25" s="14"/>
      <c r="L25" s="14"/>
      <c r="M25" s="14"/>
      <c r="N25" s="14"/>
      <c r="O25" s="14"/>
      <c r="P25" s="24"/>
      <c r="Q25" s="14">
        <v>57</v>
      </c>
      <c r="R25" s="14">
        <f t="shared" si="0"/>
        <v>323</v>
      </c>
      <c r="S25" s="14">
        <v>0</v>
      </c>
      <c r="T25" s="14">
        <v>0</v>
      </c>
      <c r="U25" s="14">
        <v>0</v>
      </c>
      <c r="V25" s="14">
        <f t="shared" ref="V25:V36" si="8">IF(K25=3, 15, 0)</f>
        <v>0</v>
      </c>
      <c r="W25" s="14">
        <f t="shared" ref="W25:W36" si="9">IF(L25=3, 15, 0)</f>
        <v>0</v>
      </c>
      <c r="X25" s="14">
        <f t="shared" ref="X25:X36" si="10">IF(M25&lt;3, M25*5, 20)</f>
        <v>0</v>
      </c>
      <c r="Y25" s="14">
        <f t="shared" ref="Y25:Y36" si="11">N25*10</f>
        <v>0</v>
      </c>
      <c r="Z25" s="14">
        <f t="shared" ref="Z25:Z36" si="12">O25*10</f>
        <v>0</v>
      </c>
      <c r="AA25" s="14">
        <v>0</v>
      </c>
      <c r="AB25" s="14">
        <f t="shared" si="6"/>
        <v>20</v>
      </c>
      <c r="AC25" s="14">
        <f t="shared" si="7"/>
        <v>343</v>
      </c>
      <c r="AD25" s="22"/>
    </row>
    <row r="26" spans="1:30" s="10" customFormat="1" x14ac:dyDescent="0.3">
      <c r="A26" s="15">
        <v>26</v>
      </c>
      <c r="B26" s="16" t="s">
        <v>84</v>
      </c>
      <c r="C26" s="17" t="s">
        <v>100</v>
      </c>
      <c r="D26" s="17" t="s">
        <v>100</v>
      </c>
      <c r="E26" s="17" t="s">
        <v>100</v>
      </c>
      <c r="F26" s="17" t="s">
        <v>100</v>
      </c>
      <c r="G26" s="16"/>
      <c r="H26" s="16"/>
      <c r="I26" s="16"/>
      <c r="J26" s="16"/>
      <c r="K26" s="16">
        <v>3</v>
      </c>
      <c r="L26" s="16"/>
      <c r="M26" s="16">
        <v>3</v>
      </c>
      <c r="N26" s="16"/>
      <c r="O26" s="16"/>
      <c r="P26" s="20"/>
      <c r="Q26" s="16">
        <v>31</v>
      </c>
      <c r="R26" s="16">
        <f t="shared" si="0"/>
        <v>0</v>
      </c>
      <c r="S26" s="14">
        <v>0</v>
      </c>
      <c r="T26" s="16">
        <v>0</v>
      </c>
      <c r="U26" s="16">
        <v>0</v>
      </c>
      <c r="V26" s="16">
        <f t="shared" si="8"/>
        <v>15</v>
      </c>
      <c r="W26" s="16">
        <f t="shared" si="9"/>
        <v>0</v>
      </c>
      <c r="X26" s="16">
        <f t="shared" si="10"/>
        <v>20</v>
      </c>
      <c r="Y26" s="16">
        <f t="shared" si="11"/>
        <v>0</v>
      </c>
      <c r="Z26" s="16">
        <f t="shared" si="12"/>
        <v>0</v>
      </c>
      <c r="AA26" s="16">
        <v>0</v>
      </c>
      <c r="AB26" s="16">
        <f>IF(Q26&lt;51,10,20)</f>
        <v>10</v>
      </c>
      <c r="AC26" s="16">
        <f t="shared" si="7"/>
        <v>45</v>
      </c>
      <c r="AD26" s="18"/>
    </row>
    <row r="27" spans="1:30" s="10" customFormat="1" x14ac:dyDescent="0.3">
      <c r="A27" s="15">
        <v>22</v>
      </c>
      <c r="B27" s="16" t="s">
        <v>80</v>
      </c>
      <c r="C27" s="17" t="s">
        <v>100</v>
      </c>
      <c r="D27" s="17" t="s">
        <v>100</v>
      </c>
      <c r="E27" s="17" t="s">
        <v>100</v>
      </c>
      <c r="F27" s="17" t="s">
        <v>100</v>
      </c>
      <c r="G27" s="16"/>
      <c r="H27" s="16"/>
      <c r="I27" s="16"/>
      <c r="J27" s="16">
        <v>4</v>
      </c>
      <c r="K27" s="16"/>
      <c r="L27" s="16"/>
      <c r="M27" s="16"/>
      <c r="N27" s="16"/>
      <c r="O27" s="16"/>
      <c r="P27" s="20"/>
      <c r="Q27" s="16">
        <v>42</v>
      </c>
      <c r="R27" s="16">
        <f t="shared" si="0"/>
        <v>0</v>
      </c>
      <c r="S27" s="14">
        <v>0</v>
      </c>
      <c r="T27" s="16">
        <v>0</v>
      </c>
      <c r="U27" s="16">
        <v>30</v>
      </c>
      <c r="V27" s="16">
        <f t="shared" si="8"/>
        <v>0</v>
      </c>
      <c r="W27" s="16">
        <f t="shared" si="9"/>
        <v>0</v>
      </c>
      <c r="X27" s="16">
        <f t="shared" si="10"/>
        <v>0</v>
      </c>
      <c r="Y27" s="16">
        <f t="shared" si="11"/>
        <v>0</v>
      </c>
      <c r="Z27" s="16">
        <f t="shared" si="12"/>
        <v>0</v>
      </c>
      <c r="AA27" s="16">
        <v>0</v>
      </c>
      <c r="AB27" s="16">
        <f>IF(Q27&lt;51,10,20)</f>
        <v>10</v>
      </c>
      <c r="AC27" s="16">
        <f t="shared" si="7"/>
        <v>40</v>
      </c>
      <c r="AD27" s="18"/>
    </row>
    <row r="28" spans="1:30" s="10" customFormat="1" x14ac:dyDescent="0.3">
      <c r="A28" s="15">
        <v>23</v>
      </c>
      <c r="B28" s="16" t="s">
        <v>81</v>
      </c>
      <c r="C28" s="17" t="s">
        <v>100</v>
      </c>
      <c r="D28" s="17" t="s">
        <v>100</v>
      </c>
      <c r="E28" s="17" t="s">
        <v>100</v>
      </c>
      <c r="F28" s="17" t="s">
        <v>100</v>
      </c>
      <c r="G28" s="16"/>
      <c r="H28" s="16"/>
      <c r="I28" s="16"/>
      <c r="J28" s="16"/>
      <c r="K28" s="16"/>
      <c r="L28" s="16"/>
      <c r="M28" s="16">
        <v>2</v>
      </c>
      <c r="N28" s="16"/>
      <c r="O28" s="16"/>
      <c r="P28" s="20"/>
      <c r="Q28" s="16">
        <v>40</v>
      </c>
      <c r="R28" s="16">
        <f t="shared" si="0"/>
        <v>0</v>
      </c>
      <c r="S28" s="14">
        <v>0</v>
      </c>
      <c r="T28" s="16">
        <v>0</v>
      </c>
      <c r="U28" s="16">
        <v>0</v>
      </c>
      <c r="V28" s="16">
        <f t="shared" si="8"/>
        <v>0</v>
      </c>
      <c r="W28" s="16">
        <f t="shared" si="9"/>
        <v>0</v>
      </c>
      <c r="X28" s="16">
        <f t="shared" si="10"/>
        <v>10</v>
      </c>
      <c r="Y28" s="16">
        <f t="shared" si="11"/>
        <v>0</v>
      </c>
      <c r="Z28" s="16">
        <f t="shared" si="12"/>
        <v>0</v>
      </c>
      <c r="AA28" s="16">
        <v>0</v>
      </c>
      <c r="AB28" s="16">
        <f>IF(Q28&lt;51,10,20)</f>
        <v>10</v>
      </c>
      <c r="AC28" s="16">
        <f t="shared" si="7"/>
        <v>20</v>
      </c>
      <c r="AD28" s="18"/>
    </row>
    <row r="29" spans="1:30" s="10" customFormat="1" x14ac:dyDescent="0.3">
      <c r="A29" s="15">
        <v>21</v>
      </c>
      <c r="B29" s="16" t="s">
        <v>79</v>
      </c>
      <c r="C29" s="17" t="s">
        <v>100</v>
      </c>
      <c r="D29" s="17" t="s">
        <v>100</v>
      </c>
      <c r="E29" s="17" t="s">
        <v>100</v>
      </c>
      <c r="F29" s="17" t="s">
        <v>100</v>
      </c>
      <c r="G29" s="16"/>
      <c r="H29" s="16"/>
      <c r="I29" s="16"/>
      <c r="J29" s="16"/>
      <c r="K29" s="16"/>
      <c r="L29" s="16"/>
      <c r="M29" s="16"/>
      <c r="N29" s="16"/>
      <c r="O29" s="16"/>
      <c r="P29" s="20"/>
      <c r="Q29" s="16">
        <v>54</v>
      </c>
      <c r="R29" s="16">
        <f t="shared" si="0"/>
        <v>0</v>
      </c>
      <c r="S29" s="14">
        <v>0</v>
      </c>
      <c r="T29" s="16">
        <v>0</v>
      </c>
      <c r="U29" s="16">
        <v>0</v>
      </c>
      <c r="V29" s="16">
        <f t="shared" si="8"/>
        <v>0</v>
      </c>
      <c r="W29" s="16">
        <f t="shared" si="9"/>
        <v>0</v>
      </c>
      <c r="X29" s="16">
        <f t="shared" si="10"/>
        <v>0</v>
      </c>
      <c r="Y29" s="16">
        <f t="shared" si="11"/>
        <v>0</v>
      </c>
      <c r="Z29" s="16">
        <f t="shared" si="12"/>
        <v>0</v>
      </c>
      <c r="AA29" s="16">
        <v>0</v>
      </c>
      <c r="AB29" s="16">
        <f>IF(Q29&lt;51,10,20)</f>
        <v>20</v>
      </c>
      <c r="AC29" s="16">
        <f t="shared" si="7"/>
        <v>20</v>
      </c>
      <c r="AD29" s="22"/>
    </row>
    <row r="30" spans="1:30" s="10" customFormat="1" x14ac:dyDescent="0.3">
      <c r="A30" s="15">
        <v>19</v>
      </c>
      <c r="B30" s="16" t="s">
        <v>77</v>
      </c>
      <c r="C30" s="17" t="s">
        <v>100</v>
      </c>
      <c r="D30" s="17" t="s">
        <v>100</v>
      </c>
      <c r="E30" s="17" t="s">
        <v>100</v>
      </c>
      <c r="F30" s="17" t="s">
        <v>100</v>
      </c>
      <c r="G30" s="16"/>
      <c r="H30" s="16"/>
      <c r="I30" s="16"/>
      <c r="J30" s="16"/>
      <c r="K30" s="16"/>
      <c r="L30" s="16"/>
      <c r="M30" s="16">
        <v>2</v>
      </c>
      <c r="N30" s="16"/>
      <c r="O30" s="16"/>
      <c r="P30" s="20"/>
      <c r="Q30" s="16">
        <v>39</v>
      </c>
      <c r="R30" s="16">
        <f t="shared" si="0"/>
        <v>0</v>
      </c>
      <c r="S30" s="14">
        <v>0</v>
      </c>
      <c r="T30" s="16">
        <v>0</v>
      </c>
      <c r="U30" s="16">
        <v>0</v>
      </c>
      <c r="V30" s="16">
        <f t="shared" si="8"/>
        <v>0</v>
      </c>
      <c r="W30" s="16">
        <f t="shared" si="9"/>
        <v>0</v>
      </c>
      <c r="X30" s="16">
        <f t="shared" si="10"/>
        <v>10</v>
      </c>
      <c r="Y30" s="16">
        <f t="shared" si="11"/>
        <v>0</v>
      </c>
      <c r="Z30" s="16">
        <f t="shared" si="12"/>
        <v>0</v>
      </c>
      <c r="AA30" s="16">
        <v>0</v>
      </c>
      <c r="AB30" s="16">
        <f>IF(Q30&lt;51,10,20)</f>
        <v>10</v>
      </c>
      <c r="AC30" s="16">
        <f t="shared" si="7"/>
        <v>20</v>
      </c>
      <c r="AD30" s="18"/>
    </row>
    <row r="31" spans="1:30" s="10" customFormat="1" x14ac:dyDescent="0.3">
      <c r="A31" s="15">
        <v>17</v>
      </c>
      <c r="B31" s="16" t="s">
        <v>95</v>
      </c>
      <c r="C31" s="17" t="s">
        <v>100</v>
      </c>
      <c r="D31" s="17" t="s">
        <v>100</v>
      </c>
      <c r="E31" s="17" t="s">
        <v>100</v>
      </c>
      <c r="F31" s="17" t="s">
        <v>100</v>
      </c>
      <c r="G31" s="16"/>
      <c r="H31" s="16"/>
      <c r="I31" s="16"/>
      <c r="J31" s="16"/>
      <c r="K31" s="16"/>
      <c r="L31" s="16"/>
      <c r="M31" s="16"/>
      <c r="N31" s="16"/>
      <c r="O31" s="16"/>
      <c r="P31" s="19"/>
      <c r="Q31" s="16">
        <v>56</v>
      </c>
      <c r="R31" s="16">
        <f t="shared" si="0"/>
        <v>0</v>
      </c>
      <c r="S31" s="14">
        <v>0</v>
      </c>
      <c r="T31" s="16">
        <v>0</v>
      </c>
      <c r="U31" s="16">
        <v>0</v>
      </c>
      <c r="V31" s="16">
        <f t="shared" si="8"/>
        <v>0</v>
      </c>
      <c r="W31" s="16">
        <f t="shared" si="9"/>
        <v>0</v>
      </c>
      <c r="X31" s="16">
        <f t="shared" si="10"/>
        <v>0</v>
      </c>
      <c r="Y31" s="16">
        <f t="shared" si="11"/>
        <v>0</v>
      </c>
      <c r="Z31" s="16">
        <f t="shared" si="12"/>
        <v>0</v>
      </c>
      <c r="AA31" s="16">
        <v>0</v>
      </c>
      <c r="AB31" s="16">
        <f>IF(Q31&lt;50,10,20)</f>
        <v>20</v>
      </c>
      <c r="AC31" s="16">
        <f t="shared" si="7"/>
        <v>20</v>
      </c>
      <c r="AD31" s="18"/>
    </row>
    <row r="32" spans="1:30" s="10" customFormat="1" x14ac:dyDescent="0.3">
      <c r="A32" s="15">
        <v>25</v>
      </c>
      <c r="B32" s="16" t="s">
        <v>83</v>
      </c>
      <c r="C32" s="17" t="s">
        <v>100</v>
      </c>
      <c r="D32" s="17" t="s">
        <v>100</v>
      </c>
      <c r="E32" s="17" t="s">
        <v>100</v>
      </c>
      <c r="F32" s="17" t="s">
        <v>100</v>
      </c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20"/>
      <c r="Q32" s="16">
        <v>29</v>
      </c>
      <c r="R32" s="16">
        <f t="shared" si="0"/>
        <v>0</v>
      </c>
      <c r="S32" s="14">
        <v>0</v>
      </c>
      <c r="T32" s="16">
        <v>0</v>
      </c>
      <c r="U32" s="16">
        <v>0</v>
      </c>
      <c r="V32" s="16">
        <f t="shared" si="8"/>
        <v>0</v>
      </c>
      <c r="W32" s="16">
        <f t="shared" si="9"/>
        <v>0</v>
      </c>
      <c r="X32" s="16">
        <f t="shared" si="10"/>
        <v>5</v>
      </c>
      <c r="Y32" s="16">
        <f t="shared" si="11"/>
        <v>0</v>
      </c>
      <c r="Z32" s="16">
        <f t="shared" si="12"/>
        <v>0</v>
      </c>
      <c r="AA32" s="16">
        <v>0</v>
      </c>
      <c r="AB32" s="16">
        <f>IF(Q32&lt;51,10,20)</f>
        <v>10</v>
      </c>
      <c r="AC32" s="16">
        <f t="shared" si="7"/>
        <v>15</v>
      </c>
      <c r="AD32" s="18"/>
    </row>
    <row r="33" spans="1:30" s="10" customFormat="1" x14ac:dyDescent="0.3">
      <c r="A33" s="15">
        <v>24</v>
      </c>
      <c r="B33" s="16" t="s">
        <v>82</v>
      </c>
      <c r="C33" s="17" t="s">
        <v>100</v>
      </c>
      <c r="D33" s="17" t="s">
        <v>100</v>
      </c>
      <c r="E33" s="17" t="s">
        <v>100</v>
      </c>
      <c r="F33" s="17" t="s">
        <v>100</v>
      </c>
      <c r="G33" s="16"/>
      <c r="H33" s="16"/>
      <c r="I33" s="16"/>
      <c r="J33" s="16"/>
      <c r="K33" s="16"/>
      <c r="L33" s="16"/>
      <c r="M33" s="16">
        <v>1</v>
      </c>
      <c r="N33" s="16"/>
      <c r="O33" s="16"/>
      <c r="P33" s="20"/>
      <c r="Q33" s="16">
        <v>48</v>
      </c>
      <c r="R33" s="16">
        <f t="shared" si="0"/>
        <v>0</v>
      </c>
      <c r="S33" s="14">
        <v>0</v>
      </c>
      <c r="T33" s="16">
        <v>0</v>
      </c>
      <c r="U33" s="16">
        <v>0</v>
      </c>
      <c r="V33" s="16">
        <f t="shared" si="8"/>
        <v>0</v>
      </c>
      <c r="W33" s="16">
        <f t="shared" si="9"/>
        <v>0</v>
      </c>
      <c r="X33" s="16">
        <f t="shared" si="10"/>
        <v>5</v>
      </c>
      <c r="Y33" s="16">
        <f t="shared" si="11"/>
        <v>0</v>
      </c>
      <c r="Z33" s="16">
        <f t="shared" si="12"/>
        <v>0</v>
      </c>
      <c r="AA33" s="16">
        <v>0</v>
      </c>
      <c r="AB33" s="16">
        <f>IF(Q33&lt;51,10,20)</f>
        <v>10</v>
      </c>
      <c r="AC33" s="16">
        <f t="shared" si="7"/>
        <v>15</v>
      </c>
      <c r="AD33" s="22"/>
    </row>
    <row r="34" spans="1:30" s="10" customFormat="1" x14ac:dyDescent="0.3">
      <c r="A34" s="15">
        <v>18</v>
      </c>
      <c r="B34" s="16" t="s">
        <v>76</v>
      </c>
      <c r="C34" s="17" t="s">
        <v>100</v>
      </c>
      <c r="D34" s="17" t="s">
        <v>100</v>
      </c>
      <c r="E34" s="17" t="s">
        <v>100</v>
      </c>
      <c r="F34" s="17" t="s">
        <v>100</v>
      </c>
      <c r="G34" s="16"/>
      <c r="H34" s="16"/>
      <c r="I34" s="16"/>
      <c r="J34" s="16"/>
      <c r="K34" s="16"/>
      <c r="L34" s="16"/>
      <c r="M34" s="16">
        <v>1</v>
      </c>
      <c r="N34" s="16"/>
      <c r="O34" s="16"/>
      <c r="P34" s="20"/>
      <c r="Q34" s="16">
        <v>40</v>
      </c>
      <c r="R34" s="16">
        <f t="shared" si="0"/>
        <v>0</v>
      </c>
      <c r="S34" s="14">
        <v>0</v>
      </c>
      <c r="T34" s="16">
        <v>0</v>
      </c>
      <c r="U34" s="16">
        <v>0</v>
      </c>
      <c r="V34" s="16">
        <f t="shared" si="8"/>
        <v>0</v>
      </c>
      <c r="W34" s="16">
        <f t="shared" si="9"/>
        <v>0</v>
      </c>
      <c r="X34" s="16">
        <f t="shared" si="10"/>
        <v>5</v>
      </c>
      <c r="Y34" s="16">
        <f t="shared" si="11"/>
        <v>0</v>
      </c>
      <c r="Z34" s="16">
        <f t="shared" si="12"/>
        <v>0</v>
      </c>
      <c r="AA34" s="16">
        <v>0</v>
      </c>
      <c r="AB34" s="16">
        <f>IF(Q34&lt;51,10,20)</f>
        <v>10</v>
      </c>
      <c r="AC34" s="16">
        <f t="shared" si="7"/>
        <v>15</v>
      </c>
      <c r="AD34" s="18"/>
    </row>
    <row r="35" spans="1:30" s="10" customFormat="1" x14ac:dyDescent="0.3">
      <c r="A35" s="15">
        <v>27</v>
      </c>
      <c r="B35" s="16" t="s">
        <v>85</v>
      </c>
      <c r="C35" s="17" t="s">
        <v>100</v>
      </c>
      <c r="D35" s="17" t="s">
        <v>100</v>
      </c>
      <c r="E35" s="17" t="s">
        <v>100</v>
      </c>
      <c r="F35" s="17" t="s">
        <v>100</v>
      </c>
      <c r="G35" s="16"/>
      <c r="H35" s="16"/>
      <c r="I35" s="16"/>
      <c r="J35" s="16"/>
      <c r="K35" s="16"/>
      <c r="L35" s="16"/>
      <c r="M35" s="16"/>
      <c r="N35" s="16"/>
      <c r="O35" s="16"/>
      <c r="P35" s="20"/>
      <c r="Q35" s="16">
        <v>49</v>
      </c>
      <c r="R35" s="16">
        <f t="shared" si="0"/>
        <v>0</v>
      </c>
      <c r="S35" s="14">
        <v>0</v>
      </c>
      <c r="T35" s="16">
        <v>0</v>
      </c>
      <c r="U35" s="16">
        <v>0</v>
      </c>
      <c r="V35" s="16">
        <f t="shared" si="8"/>
        <v>0</v>
      </c>
      <c r="W35" s="16">
        <f t="shared" si="9"/>
        <v>0</v>
      </c>
      <c r="X35" s="16">
        <f t="shared" si="10"/>
        <v>0</v>
      </c>
      <c r="Y35" s="16">
        <f t="shared" si="11"/>
        <v>0</v>
      </c>
      <c r="Z35" s="16">
        <f t="shared" si="12"/>
        <v>0</v>
      </c>
      <c r="AA35" s="16">
        <v>0</v>
      </c>
      <c r="AB35" s="16">
        <f>IF(Q35&lt;51,10,20)</f>
        <v>10</v>
      </c>
      <c r="AC35" s="16">
        <f t="shared" si="7"/>
        <v>10</v>
      </c>
      <c r="AD35" s="18"/>
    </row>
    <row r="36" spans="1:30" s="10" customFormat="1" x14ac:dyDescent="0.3">
      <c r="A36" s="15">
        <v>20</v>
      </c>
      <c r="B36" s="16" t="s">
        <v>78</v>
      </c>
      <c r="C36" s="17" t="s">
        <v>100</v>
      </c>
      <c r="D36" s="17" t="s">
        <v>100</v>
      </c>
      <c r="E36" s="17" t="s">
        <v>100</v>
      </c>
      <c r="F36" s="17" t="s">
        <v>100</v>
      </c>
      <c r="G36" s="16"/>
      <c r="H36" s="16"/>
      <c r="I36" s="16"/>
      <c r="J36" s="16"/>
      <c r="K36" s="16"/>
      <c r="L36" s="16"/>
      <c r="M36" s="16"/>
      <c r="N36" s="16"/>
      <c r="O36" s="16"/>
      <c r="P36" s="20"/>
      <c r="Q36" s="16">
        <v>50</v>
      </c>
      <c r="R36" s="16">
        <f t="shared" si="0"/>
        <v>0</v>
      </c>
      <c r="S36" s="14">
        <v>0</v>
      </c>
      <c r="T36" s="16">
        <v>0</v>
      </c>
      <c r="U36" s="16">
        <v>0</v>
      </c>
      <c r="V36" s="16">
        <f t="shared" si="8"/>
        <v>0</v>
      </c>
      <c r="W36" s="16">
        <f t="shared" si="9"/>
        <v>0</v>
      </c>
      <c r="X36" s="16">
        <f t="shared" si="10"/>
        <v>0</v>
      </c>
      <c r="Y36" s="16">
        <f t="shared" si="11"/>
        <v>0</v>
      </c>
      <c r="Z36" s="16">
        <f t="shared" si="12"/>
        <v>0</v>
      </c>
      <c r="AA36" s="16">
        <v>0</v>
      </c>
      <c r="AB36" s="16">
        <f>IF(Q36&lt;51,10,20)</f>
        <v>10</v>
      </c>
      <c r="AC36" s="16">
        <f t="shared" si="7"/>
        <v>10</v>
      </c>
      <c r="AD36" s="18"/>
    </row>
    <row r="37" spans="1:30" s="10" customFormat="1" x14ac:dyDescent="0.3"/>
    <row r="38" spans="1:30" x14ac:dyDescent="0.3">
      <c r="C38" s="75" t="s">
        <v>59</v>
      </c>
      <c r="D38" s="75"/>
      <c r="E38" s="75"/>
      <c r="F38" s="75"/>
    </row>
    <row r="39" spans="1:30" x14ac:dyDescent="0.3">
      <c r="B39" s="11" t="s">
        <v>54</v>
      </c>
      <c r="C39" s="10" t="s">
        <v>60</v>
      </c>
      <c r="D39" s="10" t="s">
        <v>96</v>
      </c>
      <c r="E39" s="10" t="s">
        <v>97</v>
      </c>
      <c r="F39" s="10"/>
    </row>
    <row r="40" spans="1:30" x14ac:dyDescent="0.3">
      <c r="B40" s="12"/>
    </row>
    <row r="41" spans="1:30" x14ac:dyDescent="0.3">
      <c r="B41" s="12" t="s">
        <v>55</v>
      </c>
      <c r="C41" t="s">
        <v>61</v>
      </c>
      <c r="D41" t="s">
        <v>57</v>
      </c>
      <c r="E41" t="s">
        <v>58</v>
      </c>
    </row>
    <row r="42" spans="1:30" x14ac:dyDescent="0.3">
      <c r="B42" s="12"/>
    </row>
    <row r="43" spans="1:30" x14ac:dyDescent="0.3">
      <c r="B43" s="12" t="s">
        <v>56</v>
      </c>
      <c r="C43" t="s">
        <v>61</v>
      </c>
      <c r="D43" t="s">
        <v>98</v>
      </c>
      <c r="E43" t="s">
        <v>62</v>
      </c>
    </row>
    <row r="45" spans="1:30" x14ac:dyDescent="0.3">
      <c r="R45">
        <f>G45*17</f>
        <v>0</v>
      </c>
      <c r="T45">
        <f xml:space="preserve"> 20 + (I45-3) *10</f>
        <v>-10</v>
      </c>
      <c r="U45">
        <f>20+ (J45-3)*10</f>
        <v>-10</v>
      </c>
      <c r="V45">
        <f t="shared" ref="V45:W49" si="13">IF(K45=3, 15, 0)</f>
        <v>0</v>
      </c>
      <c r="W45">
        <f t="shared" si="13"/>
        <v>0</v>
      </c>
      <c r="X45">
        <f>IF(M45&lt;3, M45*5, 20)</f>
        <v>0</v>
      </c>
      <c r="Y45">
        <f t="shared" ref="Y45:Z49" si="14">N45*10</f>
        <v>0</v>
      </c>
      <c r="Z45">
        <f t="shared" si="14"/>
        <v>0</v>
      </c>
      <c r="AB45">
        <f>IF(Q45&lt;50,10,20)</f>
        <v>10</v>
      </c>
      <c r="AC45">
        <f>SUM(R45:AB45)</f>
        <v>-10</v>
      </c>
    </row>
    <row r="46" spans="1:30" x14ac:dyDescent="0.3">
      <c r="R46">
        <f>G46*17</f>
        <v>0</v>
      </c>
      <c r="T46">
        <f xml:space="preserve"> 20 + (I46-3) *10</f>
        <v>-10</v>
      </c>
      <c r="U46">
        <f>20+ (J46-3)*10</f>
        <v>-10</v>
      </c>
      <c r="V46">
        <f t="shared" si="13"/>
        <v>0</v>
      </c>
      <c r="W46">
        <f t="shared" si="13"/>
        <v>0</v>
      </c>
      <c r="X46">
        <f>IF(M46&lt;3, M46*5, 20)</f>
        <v>0</v>
      </c>
      <c r="Y46">
        <f t="shared" si="14"/>
        <v>0</v>
      </c>
      <c r="Z46">
        <f t="shared" si="14"/>
        <v>0</v>
      </c>
      <c r="AB46">
        <f>IF(Q46&lt;50,10,20)</f>
        <v>10</v>
      </c>
      <c r="AC46">
        <f>SUM(R46:AB46)</f>
        <v>-10</v>
      </c>
    </row>
    <row r="47" spans="1:30" x14ac:dyDescent="0.3">
      <c r="R47">
        <f>G47*17</f>
        <v>0</v>
      </c>
      <c r="T47">
        <f xml:space="preserve"> 20 + (I47-3) *10</f>
        <v>-10</v>
      </c>
      <c r="U47">
        <f>20+ (J47-3)*10</f>
        <v>-10</v>
      </c>
      <c r="V47">
        <f t="shared" si="13"/>
        <v>0</v>
      </c>
      <c r="W47">
        <f t="shared" si="13"/>
        <v>0</v>
      </c>
      <c r="X47">
        <f>IF(M47&lt;3, M47*5, 20)</f>
        <v>0</v>
      </c>
      <c r="Y47">
        <f t="shared" si="14"/>
        <v>0</v>
      </c>
      <c r="Z47">
        <f t="shared" si="14"/>
        <v>0</v>
      </c>
      <c r="AB47">
        <f>IF(Q47&lt;50,10,20)</f>
        <v>10</v>
      </c>
      <c r="AC47">
        <f>SUM(R47:AB47)</f>
        <v>-10</v>
      </c>
    </row>
    <row r="48" spans="1:30" x14ac:dyDescent="0.3">
      <c r="R48">
        <f>G48*17</f>
        <v>0</v>
      </c>
      <c r="T48">
        <f xml:space="preserve"> 20 + (I48-3) *10</f>
        <v>-10</v>
      </c>
      <c r="U48">
        <f>20+ (J48-3)*10</f>
        <v>-10</v>
      </c>
      <c r="V48">
        <f t="shared" si="13"/>
        <v>0</v>
      </c>
      <c r="W48">
        <f t="shared" si="13"/>
        <v>0</v>
      </c>
      <c r="X48">
        <f>IF(M48&lt;3, M48*5, 20)</f>
        <v>0</v>
      </c>
      <c r="Y48">
        <f t="shared" si="14"/>
        <v>0</v>
      </c>
      <c r="Z48">
        <f t="shared" si="14"/>
        <v>0</v>
      </c>
      <c r="AB48">
        <f>IF(Q48&lt;50,10,20)</f>
        <v>10</v>
      </c>
      <c r="AC48">
        <f>SUM(R48:AB48)</f>
        <v>-10</v>
      </c>
    </row>
    <row r="49" spans="18:29" x14ac:dyDescent="0.3">
      <c r="R49">
        <f>G49*17</f>
        <v>0</v>
      </c>
      <c r="T49">
        <f xml:space="preserve"> 20 + (I49-3) *10</f>
        <v>-10</v>
      </c>
      <c r="U49">
        <f>20+ (J49-3)*10</f>
        <v>-10</v>
      </c>
      <c r="V49">
        <f t="shared" si="13"/>
        <v>0</v>
      </c>
      <c r="W49">
        <f t="shared" si="13"/>
        <v>0</v>
      </c>
      <c r="X49">
        <f>IF(M49&lt;3, M49*5, 20)</f>
        <v>0</v>
      </c>
      <c r="Y49">
        <f t="shared" si="14"/>
        <v>0</v>
      </c>
      <c r="Z49">
        <f t="shared" si="14"/>
        <v>0</v>
      </c>
      <c r="AB49">
        <f>IF(Q49&lt;50,10,20)</f>
        <v>10</v>
      </c>
      <c r="AC49">
        <f>SUM(R49:AB49)</f>
        <v>-10</v>
      </c>
    </row>
    <row r="50" spans="18:29" x14ac:dyDescent="0.3">
      <c r="R50">
        <f t="shared" ref="R50:R56" si="15">G50*17</f>
        <v>0</v>
      </c>
      <c r="T50">
        <f t="shared" ref="T50:T56" si="16" xml:space="preserve"> 20 + (I50-3) *10</f>
        <v>-10</v>
      </c>
      <c r="U50">
        <f t="shared" ref="U50:U56" si="17">20+ (J50-3)*10</f>
        <v>-10</v>
      </c>
      <c r="V50">
        <f t="shared" ref="V50:V56" si="18">IF(K50=3, 15, 0)</f>
        <v>0</v>
      </c>
      <c r="W50">
        <f t="shared" ref="W50:W56" si="19">IF(L50=3, 15, 0)</f>
        <v>0</v>
      </c>
      <c r="X50">
        <f t="shared" ref="X50:X56" si="20">IF(M50&lt;3, M50*5, 20)</f>
        <v>0</v>
      </c>
      <c r="Y50">
        <f t="shared" ref="Y50:Y56" si="21">N50*10</f>
        <v>0</v>
      </c>
      <c r="Z50">
        <f t="shared" ref="Z50:Z56" si="22">O50*10</f>
        <v>0</v>
      </c>
      <c r="AB50">
        <f t="shared" ref="AB50:AB56" si="23">IF(Q50&lt;50,10,20)</f>
        <v>10</v>
      </c>
      <c r="AC50">
        <f t="shared" ref="AC50:AC56" si="24">SUM(R50:AB50)</f>
        <v>-10</v>
      </c>
    </row>
    <row r="51" spans="18:29" x14ac:dyDescent="0.3">
      <c r="R51">
        <f t="shared" si="15"/>
        <v>0</v>
      </c>
      <c r="T51">
        <f t="shared" si="16"/>
        <v>-10</v>
      </c>
      <c r="U51">
        <f t="shared" si="17"/>
        <v>-10</v>
      </c>
      <c r="V51">
        <f t="shared" si="18"/>
        <v>0</v>
      </c>
      <c r="W51">
        <f t="shared" si="19"/>
        <v>0</v>
      </c>
      <c r="X51">
        <f t="shared" si="20"/>
        <v>0</v>
      </c>
      <c r="Y51">
        <f t="shared" si="21"/>
        <v>0</v>
      </c>
      <c r="Z51">
        <f t="shared" si="22"/>
        <v>0</v>
      </c>
      <c r="AB51">
        <f t="shared" si="23"/>
        <v>10</v>
      </c>
      <c r="AC51">
        <f t="shared" si="24"/>
        <v>-10</v>
      </c>
    </row>
    <row r="52" spans="18:29" x14ac:dyDescent="0.3">
      <c r="R52">
        <f t="shared" si="15"/>
        <v>0</v>
      </c>
      <c r="T52">
        <f t="shared" si="16"/>
        <v>-10</v>
      </c>
      <c r="U52">
        <f t="shared" si="17"/>
        <v>-10</v>
      </c>
      <c r="V52">
        <f t="shared" si="18"/>
        <v>0</v>
      </c>
      <c r="W52">
        <f t="shared" si="19"/>
        <v>0</v>
      </c>
      <c r="X52">
        <f t="shared" si="20"/>
        <v>0</v>
      </c>
      <c r="Y52">
        <f t="shared" si="21"/>
        <v>0</v>
      </c>
      <c r="Z52">
        <f t="shared" si="22"/>
        <v>0</v>
      </c>
      <c r="AB52">
        <f t="shared" si="23"/>
        <v>10</v>
      </c>
      <c r="AC52">
        <f t="shared" si="24"/>
        <v>-10</v>
      </c>
    </row>
    <row r="53" spans="18:29" x14ac:dyDescent="0.3">
      <c r="R53">
        <f t="shared" si="15"/>
        <v>0</v>
      </c>
      <c r="T53">
        <f t="shared" si="16"/>
        <v>-10</v>
      </c>
      <c r="U53">
        <f t="shared" si="17"/>
        <v>-10</v>
      </c>
      <c r="V53">
        <f t="shared" si="18"/>
        <v>0</v>
      </c>
      <c r="W53">
        <f t="shared" si="19"/>
        <v>0</v>
      </c>
      <c r="X53">
        <f t="shared" si="20"/>
        <v>0</v>
      </c>
      <c r="Y53">
        <f t="shared" si="21"/>
        <v>0</v>
      </c>
      <c r="Z53">
        <f t="shared" si="22"/>
        <v>0</v>
      </c>
      <c r="AB53">
        <f t="shared" si="23"/>
        <v>10</v>
      </c>
      <c r="AC53">
        <f t="shared" si="24"/>
        <v>-10</v>
      </c>
    </row>
    <row r="54" spans="18:29" x14ac:dyDescent="0.3">
      <c r="R54">
        <f t="shared" si="15"/>
        <v>0</v>
      </c>
      <c r="T54">
        <f t="shared" si="16"/>
        <v>-10</v>
      </c>
      <c r="U54">
        <f t="shared" si="17"/>
        <v>-10</v>
      </c>
      <c r="V54">
        <f t="shared" si="18"/>
        <v>0</v>
      </c>
      <c r="W54">
        <f t="shared" si="19"/>
        <v>0</v>
      </c>
      <c r="X54">
        <f t="shared" si="20"/>
        <v>0</v>
      </c>
      <c r="Y54">
        <f t="shared" si="21"/>
        <v>0</v>
      </c>
      <c r="Z54">
        <f t="shared" si="22"/>
        <v>0</v>
      </c>
      <c r="AB54">
        <f t="shared" si="23"/>
        <v>10</v>
      </c>
      <c r="AC54">
        <f t="shared" si="24"/>
        <v>-10</v>
      </c>
    </row>
    <row r="55" spans="18:29" x14ac:dyDescent="0.3">
      <c r="R55">
        <f t="shared" si="15"/>
        <v>0</v>
      </c>
      <c r="T55">
        <f t="shared" si="16"/>
        <v>-10</v>
      </c>
      <c r="U55">
        <f t="shared" si="17"/>
        <v>-10</v>
      </c>
      <c r="V55">
        <f t="shared" si="18"/>
        <v>0</v>
      </c>
      <c r="W55">
        <f t="shared" si="19"/>
        <v>0</v>
      </c>
      <c r="X55">
        <f t="shared" si="20"/>
        <v>0</v>
      </c>
      <c r="Y55">
        <f t="shared" si="21"/>
        <v>0</v>
      </c>
      <c r="Z55">
        <f t="shared" si="22"/>
        <v>0</v>
      </c>
      <c r="AB55">
        <f t="shared" si="23"/>
        <v>10</v>
      </c>
      <c r="AC55">
        <f t="shared" si="24"/>
        <v>-10</v>
      </c>
    </row>
    <row r="56" spans="18:29" x14ac:dyDescent="0.3">
      <c r="R56">
        <f t="shared" si="15"/>
        <v>0</v>
      </c>
      <c r="T56">
        <f t="shared" si="16"/>
        <v>-10</v>
      </c>
      <c r="U56">
        <f t="shared" si="17"/>
        <v>-10</v>
      </c>
      <c r="V56">
        <f t="shared" si="18"/>
        <v>0</v>
      </c>
      <c r="W56">
        <f t="shared" si="19"/>
        <v>0</v>
      </c>
      <c r="X56">
        <f t="shared" si="20"/>
        <v>0</v>
      </c>
      <c r="Y56">
        <f t="shared" si="21"/>
        <v>0</v>
      </c>
      <c r="Z56">
        <f t="shared" si="22"/>
        <v>0</v>
      </c>
      <c r="AB56">
        <f t="shared" si="23"/>
        <v>10</v>
      </c>
      <c r="AC56">
        <f t="shared" si="24"/>
        <v>-10</v>
      </c>
    </row>
  </sheetData>
  <sortState xmlns:xlrd2="http://schemas.microsoft.com/office/spreadsheetml/2017/richdata2" ref="A10:AD36">
    <sortCondition descending="1" ref="AC10:AC36"/>
  </sortState>
  <mergeCells count="35">
    <mergeCell ref="C38:F38"/>
    <mergeCell ref="B7:B9"/>
    <mergeCell ref="C7:C9"/>
    <mergeCell ref="D7:D9"/>
    <mergeCell ref="E7:E9"/>
    <mergeCell ref="F7:F9"/>
    <mergeCell ref="S8:S9"/>
    <mergeCell ref="T8:T9"/>
    <mergeCell ref="U8:U9"/>
    <mergeCell ref="V8:V9"/>
    <mergeCell ref="W8:W9"/>
    <mergeCell ref="C1:E1"/>
    <mergeCell ref="I1:V1"/>
    <mergeCell ref="AB1:AD1"/>
    <mergeCell ref="C2:E2"/>
    <mergeCell ref="I2:V2"/>
    <mergeCell ref="X2:AA2"/>
    <mergeCell ref="AB2:AD2"/>
    <mergeCell ref="Y1:AA1"/>
    <mergeCell ref="A7:A9"/>
    <mergeCell ref="C3:E3"/>
    <mergeCell ref="I3:V3"/>
    <mergeCell ref="AC7:AC9"/>
    <mergeCell ref="AD7:AD9"/>
    <mergeCell ref="R8:R9"/>
    <mergeCell ref="C4:E4"/>
    <mergeCell ref="I4:V4"/>
    <mergeCell ref="I5:V5"/>
    <mergeCell ref="AB8:AB9"/>
    <mergeCell ref="R7:AB7"/>
    <mergeCell ref="I7:Q7"/>
    <mergeCell ref="X8:X9"/>
    <mergeCell ref="Y8:Y9"/>
    <mergeCell ref="Z8:Z9"/>
    <mergeCell ref="AA8:AA9"/>
  </mergeCells>
  <dataValidations count="2">
    <dataValidation type="list" allowBlank="1" showInputMessage="1" showErrorMessage="1" sqref="L1:L5" xr:uid="{00000000-0002-0000-0000-000000000000}">
      <formula1>$AL$1:$AL$6</formula1>
    </dataValidation>
    <dataValidation type="list" allowBlank="1" showInputMessage="1" showErrorMessage="1" sqref="J1:K5" xr:uid="{00000000-0002-0000-0000-000001000000}">
      <formula1>$AK$1:$AK$2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landscape" horizontalDpi="360" verticalDpi="36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voikonomou</dc:creator>
  <cp:lastModifiedBy>Dr.G</cp:lastModifiedBy>
  <cp:lastPrinted>2021-08-19T09:11:10Z</cp:lastPrinted>
  <dcterms:created xsi:type="dcterms:W3CDTF">2020-08-24T09:46:50Z</dcterms:created>
  <dcterms:modified xsi:type="dcterms:W3CDTF">2024-08-12T06:06:27Z</dcterms:modified>
</cp:coreProperties>
</file>